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'DC30'!$A$1:$O$38</definedName>
    <definedName name="_xlnm.Print_Area" localSheetId="15">'DC31'!$A$1:$O$38</definedName>
    <definedName name="_xlnm.Print_Area" localSheetId="20">'DC32'!$A$1:$O$38</definedName>
    <definedName name="_xlnm.Print_Area" localSheetId="1">'MP301'!$A$1:$O$38</definedName>
    <definedName name="_xlnm.Print_Area" localSheetId="2">'MP302'!$A$1:$O$38</definedName>
    <definedName name="_xlnm.Print_Area" localSheetId="3">'MP303'!$A$1:$O$38</definedName>
    <definedName name="_xlnm.Print_Area" localSheetId="4">'MP304'!$A$1:$O$38</definedName>
    <definedName name="_xlnm.Print_Area" localSheetId="5">'MP305'!$A$1:$O$38</definedName>
    <definedName name="_xlnm.Print_Area" localSheetId="6">'MP306'!$A$1:$O$38</definedName>
    <definedName name="_xlnm.Print_Area" localSheetId="7">'MP307'!$A$1:$O$38</definedName>
    <definedName name="_xlnm.Print_Area" localSheetId="9">'MP311'!$A$1:$O$38</definedName>
    <definedName name="_xlnm.Print_Area" localSheetId="10">'MP312'!$A$1:$O$38</definedName>
    <definedName name="_xlnm.Print_Area" localSheetId="11">'MP313'!$A$1:$O$38</definedName>
    <definedName name="_xlnm.Print_Area" localSheetId="12">'MP314'!$A$1:$O$38</definedName>
    <definedName name="_xlnm.Print_Area" localSheetId="13">'MP315'!$A$1:$O$38</definedName>
    <definedName name="_xlnm.Print_Area" localSheetId="14">'MP316'!$A$1:$O$38</definedName>
    <definedName name="_xlnm.Print_Area" localSheetId="16">'MP321'!$A$1:$O$38</definedName>
    <definedName name="_xlnm.Print_Area" localSheetId="17">'MP324'!$A$1:$O$38</definedName>
    <definedName name="_xlnm.Print_Area" localSheetId="18">'MP325'!$A$1:$O$38</definedName>
    <definedName name="_xlnm.Print_Area" localSheetId="19">'MP326'!$A$1:$O$38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<sst xmlns="http://schemas.openxmlformats.org/spreadsheetml/2006/main" count="1029" uniqueCount="65">
  <si>
    <t>Mpumalanga: Albert Luthuli(MP301)</t>
  </si>
  <si>
    <t>STATEMENT OF CAPITAL AND OPERATING EXPENDITURE FOR 2019/20</t>
  </si>
  <si>
    <t>Changes to baseline</t>
  </si>
  <si>
    <t>2019/20</t>
  </si>
  <si>
    <t>2020/21</t>
  </si>
  <si>
    <t>2021/22</t>
  </si>
  <si>
    <t>% change to baseline</t>
  </si>
  <si>
    <t>% share of total change to baseline</t>
  </si>
  <si>
    <t>R thousands</t>
  </si>
  <si>
    <t>2018/19 Medium term estimates (1)</t>
  </si>
  <si>
    <t>2019/20 Draft Medium term estimates (2)</t>
  </si>
  <si>
    <t>2018/19 Medium term estimates (3)</t>
  </si>
  <si>
    <t>2019/20 Draft Medium term estimates (4)</t>
  </si>
  <si>
    <t>2019/20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</si>
  <si>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</si>
  <si>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</si>
  <si>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</si>
  <si>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</si>
  <si>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</si>
  <si>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</si>
  <si>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</si>
  <si>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</si>
  <si>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</si>
  <si>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</si>
  <si>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</si>
  <si>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</si>
  <si>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</si>
  <si>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</si>
  <si>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</si>
  <si>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</si>
  <si>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</si>
  <si>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</si>
  <si>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</si>
  <si>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</si>
  <si>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</si>
  <si>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</si>
  <si>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</si>
  <si>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</si>
  <si>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2018/19, projection for 2019/20</t>
  </si>
  <si>
    <t>(2) Adopted budget informed by MSCOA 2019/20</t>
  </si>
  <si>
    <t>(3) Adopted budget informed by MSCOA 2018/19, projection for 2020/21</t>
  </si>
  <si>
    <t>(4) Adopted budget informed by MSCOA 2019/20, projection for 2020/21</t>
  </si>
  <si>
    <t>(5) Adopted budget informed by MSCOA 2019/20, projection for 2021/22</t>
  </si>
  <si>
    <t>Mpumalanga: Msukaligwa(MP302)</t>
  </si>
  <si>
    <t>Mpumalanga: Mkhondo(MP303)</t>
  </si>
  <si>
    <t>Mpumalanga: Pixley Ka Seme (MP)(MP304)</t>
  </si>
  <si>
    <t>Mpumalanga: Lekwa(MP305)</t>
  </si>
  <si>
    <t>Mpumalanga: Dipaleseng(MP306)</t>
  </si>
  <si>
    <t>Mpumalanga: Govan Mbeki(MP307)</t>
  </si>
  <si>
    <t>Mpumalanga: Gert Sibande(DC30)</t>
  </si>
  <si>
    <t>Mpumalanga: Victor Khanye(MP311)</t>
  </si>
  <si>
    <t>Mpumalanga: Emalahleni (MP)(MP312)</t>
  </si>
  <si>
    <t>Mpumalanga: Steve Tshwete(MP313)</t>
  </si>
  <si>
    <t>Mpumalanga: Emakhazeni(MP314)</t>
  </si>
  <si>
    <t>Mpumalanga: Thembisile Hani(MP315)</t>
  </si>
  <si>
    <t>Mpumalanga: Dr J.S. Moroka(MP316)</t>
  </si>
  <si>
    <t>Mpumalanga: Nkangala(DC31)</t>
  </si>
  <si>
    <t>Mpumalanga: Thaba Chweu(MP321)</t>
  </si>
  <si>
    <t>Mpumalanga: Nkomazi(MP324)</t>
  </si>
  <si>
    <t>Mpumalanga: Bushbuckridge(MP325)</t>
  </si>
  <si>
    <t>Mpumalanga: City of Mbombela(MP326)</t>
  </si>
  <si>
    <t>Mpumalanga: Ehlanzeni(DC32)</t>
  </si>
  <si>
    <t>2018/19 Medium term estimates</t>
  </si>
  <si>
    <t>2019/20 Draft Medium term estimates</t>
  </si>
  <si>
    <t>AGGREGATED INFORMATION FOR MPUMALANGA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</si>
</sst>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2"/>
      <color indexed="8"/>
      <name val="ARIAL NARROW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62</v>
      </c>
      <c r="D6" s="10" t="s">
        <v>63</v>
      </c>
      <c r="E6" s="11" t="s">
        <v>2</v>
      </c>
      <c r="F6" s="12" t="s">
        <v>62</v>
      </c>
      <c r="G6" s="13" t="s">
        <v>63</v>
      </c>
      <c r="H6" s="14" t="s">
        <v>2</v>
      </c>
      <c r="I6" s="15" t="s">
        <v>63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67866298926</v>
      </c>
      <c r="D8" s="64">
        <v>2998619624</v>
      </c>
      <c r="E8" s="65">
        <f>($D8-$C8)</f>
        <v>-64867679302</v>
      </c>
      <c r="F8" s="63">
        <v>72595973282</v>
      </c>
      <c r="G8" s="64">
        <v>3148409514</v>
      </c>
      <c r="H8" s="65">
        <f>($G8-$F8)</f>
        <v>-69447563768</v>
      </c>
      <c r="I8" s="65">
        <v>3287732561</v>
      </c>
      <c r="J8" s="30">
        <f>IF($C8=0,0,($E8/$C8)*100)</f>
        <v>-95.58157779125449</v>
      </c>
      <c r="K8" s="31">
        <f>IF($F8=0,0,($H8/$F8)*100)</f>
        <v>-95.66310723355143</v>
      </c>
      <c r="L8" s="84">
        <v>-372265858684</v>
      </c>
      <c r="M8" s="85">
        <v>-400108269254</v>
      </c>
      <c r="N8" s="32">
        <f>IF($L8=0,0,($E8/$L8)*100)</f>
        <v>17.425094939222806</v>
      </c>
      <c r="O8" s="31">
        <f>IF($M8=0,0,($H8/$M8)*100)</f>
        <v>17.35719281620564</v>
      </c>
      <c r="P8" s="6"/>
      <c r="Q8" s="33"/>
    </row>
    <row r="9" spans="1:17" ht="12.75">
      <c r="A9" s="3"/>
      <c r="B9" s="29" t="s">
        <v>16</v>
      </c>
      <c r="C9" s="63">
        <v>195777480696</v>
      </c>
      <c r="D9" s="64">
        <v>7787429492</v>
      </c>
      <c r="E9" s="65">
        <f>($D9-$C9)</f>
        <v>-187990051204</v>
      </c>
      <c r="F9" s="63">
        <v>211278227434</v>
      </c>
      <c r="G9" s="64">
        <v>8480107504</v>
      </c>
      <c r="H9" s="65">
        <f>($G9-$F9)</f>
        <v>-202798119930</v>
      </c>
      <c r="I9" s="65">
        <v>8951937152</v>
      </c>
      <c r="J9" s="30">
        <f>IF($C9=0,0,($E9/$C9)*100)</f>
        <v>-96.02230580130296</v>
      </c>
      <c r="K9" s="31">
        <f>IF($F9=0,0,($H9/$F9)*100)</f>
        <v>-95.9862842437709</v>
      </c>
      <c r="L9" s="84">
        <v>-372265858684</v>
      </c>
      <c r="M9" s="85">
        <v>-400108269254</v>
      </c>
      <c r="N9" s="32">
        <f>IF($L9=0,0,($E9/$L9)*100)</f>
        <v>50.49886977778868</v>
      </c>
      <c r="O9" s="31">
        <f>IF($M9=0,0,($H9/$M9)*100)</f>
        <v>50.68581069521911</v>
      </c>
      <c r="P9" s="6"/>
      <c r="Q9" s="33"/>
    </row>
    <row r="10" spans="1:17" ht="12.75">
      <c r="A10" s="3"/>
      <c r="B10" s="29" t="s">
        <v>17</v>
      </c>
      <c r="C10" s="63">
        <v>127216973165</v>
      </c>
      <c r="D10" s="64">
        <v>7808844987</v>
      </c>
      <c r="E10" s="65">
        <f aca="true" t="shared" si="0" ref="E10:E33">($D10-$C10)</f>
        <v>-119408128178</v>
      </c>
      <c r="F10" s="63">
        <v>136035052676</v>
      </c>
      <c r="G10" s="64">
        <v>8172467120</v>
      </c>
      <c r="H10" s="65">
        <f aca="true" t="shared" si="1" ref="H10:H33">($G10-$F10)</f>
        <v>-127862585556</v>
      </c>
      <c r="I10" s="65">
        <v>8720068215</v>
      </c>
      <c r="J10" s="30">
        <f aca="true" t="shared" si="2" ref="J10:J33">IF($C10=0,0,($E10/$C10)*100)</f>
        <v>-93.86178998546684</v>
      </c>
      <c r="K10" s="31">
        <f aca="true" t="shared" si="3" ref="K10:K33">IF($F10=0,0,($H10/$F10)*100)</f>
        <v>-93.99238140520687</v>
      </c>
      <c r="L10" s="84">
        <v>-372265858684</v>
      </c>
      <c r="M10" s="85">
        <v>-400108269254</v>
      </c>
      <c r="N10" s="32">
        <f aca="true" t="shared" si="4" ref="N10:N33">IF($L10=0,0,($E10/$L10)*100)</f>
        <v>32.076035282988514</v>
      </c>
      <c r="O10" s="31">
        <f aca="true" t="shared" si="5" ref="O10:O33">IF($M10=0,0,($H10/$M10)*100)</f>
        <v>31.95699648857525</v>
      </c>
      <c r="P10" s="6"/>
      <c r="Q10" s="33"/>
    </row>
    <row r="11" spans="1:17" ht="16.5">
      <c r="A11" s="7"/>
      <c r="B11" s="34" t="s">
        <v>18</v>
      </c>
      <c r="C11" s="66">
        <v>390860752787</v>
      </c>
      <c r="D11" s="67">
        <v>18594894103</v>
      </c>
      <c r="E11" s="68">
        <f t="shared" si="0"/>
        <v>-372265858684</v>
      </c>
      <c r="F11" s="66">
        <v>419909253392</v>
      </c>
      <c r="G11" s="67">
        <v>19800984138</v>
      </c>
      <c r="H11" s="68">
        <f t="shared" si="1"/>
        <v>-400108269254</v>
      </c>
      <c r="I11" s="68">
        <v>20959737928</v>
      </c>
      <c r="J11" s="35">
        <f t="shared" si="2"/>
        <v>-95.24257834269349</v>
      </c>
      <c r="K11" s="36">
        <f t="shared" si="3"/>
        <v>-95.28446111200243</v>
      </c>
      <c r="L11" s="86">
        <v>-372265858684</v>
      </c>
      <c r="M11" s="87">
        <v>-400108269254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116981657792</v>
      </c>
      <c r="D13" s="64">
        <v>6298276576</v>
      </c>
      <c r="E13" s="65">
        <f t="shared" si="0"/>
        <v>-110683381216</v>
      </c>
      <c r="F13" s="63">
        <v>125290614571</v>
      </c>
      <c r="G13" s="64">
        <v>6662594700</v>
      </c>
      <c r="H13" s="65">
        <f t="shared" si="1"/>
        <v>-118628019871</v>
      </c>
      <c r="I13" s="65">
        <v>7803374483</v>
      </c>
      <c r="J13" s="30">
        <f t="shared" si="2"/>
        <v>-94.61601357436848</v>
      </c>
      <c r="K13" s="31">
        <f t="shared" si="3"/>
        <v>-94.68228747794637</v>
      </c>
      <c r="L13" s="84">
        <v>-373106089291</v>
      </c>
      <c r="M13" s="85">
        <v>-398226436042</v>
      </c>
      <c r="N13" s="32">
        <f t="shared" si="4"/>
        <v>29.665391263468155</v>
      </c>
      <c r="O13" s="31">
        <f t="shared" si="5"/>
        <v>29.789087095787025</v>
      </c>
      <c r="P13" s="6"/>
      <c r="Q13" s="33"/>
    </row>
    <row r="14" spans="1:17" ht="12.75">
      <c r="A14" s="3"/>
      <c r="B14" s="29" t="s">
        <v>21</v>
      </c>
      <c r="C14" s="63">
        <v>22487445760</v>
      </c>
      <c r="D14" s="64">
        <v>1641943416</v>
      </c>
      <c r="E14" s="65">
        <f t="shared" si="0"/>
        <v>-20845502344</v>
      </c>
      <c r="F14" s="63">
        <v>23990944547</v>
      </c>
      <c r="G14" s="64">
        <v>1608608409</v>
      </c>
      <c r="H14" s="65">
        <f t="shared" si="1"/>
        <v>-22382336138</v>
      </c>
      <c r="I14" s="65">
        <v>1623625675</v>
      </c>
      <c r="J14" s="30">
        <f t="shared" si="2"/>
        <v>-92.69839966030895</v>
      </c>
      <c r="K14" s="31">
        <f t="shared" si="3"/>
        <v>-93.29493507081966</v>
      </c>
      <c r="L14" s="84">
        <v>-373106089291</v>
      </c>
      <c r="M14" s="85">
        <v>-398226436042</v>
      </c>
      <c r="N14" s="32">
        <f t="shared" si="4"/>
        <v>5.587017457584772</v>
      </c>
      <c r="O14" s="31">
        <f t="shared" si="5"/>
        <v>5.620504846554032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-373106089291</v>
      </c>
      <c r="M15" s="85">
        <v>-398226436042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112640913546</v>
      </c>
      <c r="D16" s="64">
        <v>5041143453</v>
      </c>
      <c r="E16" s="65">
        <f t="shared" si="0"/>
        <v>-107599770093</v>
      </c>
      <c r="F16" s="63">
        <v>120858136656</v>
      </c>
      <c r="G16" s="64">
        <v>5449911662</v>
      </c>
      <c r="H16" s="65">
        <f t="shared" si="1"/>
        <v>-115408224994</v>
      </c>
      <c r="I16" s="65">
        <v>5820397533</v>
      </c>
      <c r="J16" s="30">
        <f t="shared" si="2"/>
        <v>-95.524589339431</v>
      </c>
      <c r="K16" s="31">
        <f t="shared" si="3"/>
        <v>-95.49065390813351</v>
      </c>
      <c r="L16" s="84">
        <v>-373106089291</v>
      </c>
      <c r="M16" s="85">
        <v>-398226436042</v>
      </c>
      <c r="N16" s="32">
        <f t="shared" si="4"/>
        <v>28.838920934651043</v>
      </c>
      <c r="O16" s="31">
        <f t="shared" si="5"/>
        <v>28.98055341103175</v>
      </c>
      <c r="P16" s="6"/>
      <c r="Q16" s="33"/>
    </row>
    <row r="17" spans="1:17" ht="12.75">
      <c r="A17" s="3"/>
      <c r="B17" s="29" t="s">
        <v>23</v>
      </c>
      <c r="C17" s="63">
        <v>141868885648</v>
      </c>
      <c r="D17" s="64">
        <v>7891450010</v>
      </c>
      <c r="E17" s="65">
        <f t="shared" si="0"/>
        <v>-133977435638</v>
      </c>
      <c r="F17" s="63">
        <v>150044189247</v>
      </c>
      <c r="G17" s="64">
        <v>8236334208</v>
      </c>
      <c r="H17" s="65">
        <f t="shared" si="1"/>
        <v>-141807855039</v>
      </c>
      <c r="I17" s="65">
        <v>8609365415</v>
      </c>
      <c r="J17" s="42">
        <f t="shared" si="2"/>
        <v>-94.43750476085363</v>
      </c>
      <c r="K17" s="31">
        <f t="shared" si="3"/>
        <v>-94.51072764008109</v>
      </c>
      <c r="L17" s="88">
        <v>-373106089291</v>
      </c>
      <c r="M17" s="85">
        <v>-398226436042</v>
      </c>
      <c r="N17" s="32">
        <f t="shared" si="4"/>
        <v>35.908670344296034</v>
      </c>
      <c r="O17" s="31">
        <f t="shared" si="5"/>
        <v>35.60985464662719</v>
      </c>
      <c r="P17" s="6"/>
      <c r="Q17" s="33"/>
    </row>
    <row r="18" spans="1:17" ht="16.5">
      <c r="A18" s="3"/>
      <c r="B18" s="34" t="s">
        <v>24</v>
      </c>
      <c r="C18" s="66">
        <v>393978902746</v>
      </c>
      <c r="D18" s="67">
        <v>20872813455</v>
      </c>
      <c r="E18" s="68">
        <f t="shared" si="0"/>
        <v>-373106089291</v>
      </c>
      <c r="F18" s="66">
        <v>420183885021</v>
      </c>
      <c r="G18" s="67">
        <v>21957448979</v>
      </c>
      <c r="H18" s="68">
        <f t="shared" si="1"/>
        <v>-398226436042</v>
      </c>
      <c r="I18" s="68">
        <v>23856763106</v>
      </c>
      <c r="J18" s="43">
        <f t="shared" si="2"/>
        <v>-94.7020479245162</v>
      </c>
      <c r="K18" s="36">
        <f t="shared" si="3"/>
        <v>-94.77432387063045</v>
      </c>
      <c r="L18" s="89">
        <v>-373106089291</v>
      </c>
      <c r="M18" s="87">
        <v>-398226436042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-3118149959</v>
      </c>
      <c r="D19" s="73">
        <v>-2277919352</v>
      </c>
      <c r="E19" s="74">
        <f t="shared" si="0"/>
        <v>840230607</v>
      </c>
      <c r="F19" s="75">
        <v>-274631629</v>
      </c>
      <c r="G19" s="76">
        <v>-2156464841</v>
      </c>
      <c r="H19" s="77">
        <f t="shared" si="1"/>
        <v>-1881833212</v>
      </c>
      <c r="I19" s="77">
        <v>-2897025178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15991910643</v>
      </c>
      <c r="D22" s="64">
        <v>13980000</v>
      </c>
      <c r="E22" s="65">
        <f t="shared" si="0"/>
        <v>-15977930643</v>
      </c>
      <c r="F22" s="63">
        <v>15930784735</v>
      </c>
      <c r="G22" s="64">
        <v>17610000</v>
      </c>
      <c r="H22" s="65">
        <f t="shared" si="1"/>
        <v>-15913174735</v>
      </c>
      <c r="I22" s="65">
        <v>21500004</v>
      </c>
      <c r="J22" s="30">
        <f t="shared" si="2"/>
        <v>-99.91258080218127</v>
      </c>
      <c r="K22" s="31">
        <f t="shared" si="3"/>
        <v>-99.88945930603587</v>
      </c>
      <c r="L22" s="84">
        <v>-70525640963</v>
      </c>
      <c r="M22" s="85">
        <v>-71640957528</v>
      </c>
      <c r="N22" s="32">
        <f t="shared" si="4"/>
        <v>22.655491569913604</v>
      </c>
      <c r="O22" s="31">
        <f t="shared" si="5"/>
        <v>22.21239816452834</v>
      </c>
      <c r="P22" s="6"/>
      <c r="Q22" s="33"/>
    </row>
    <row r="23" spans="1:17" ht="12.75">
      <c r="A23" s="7"/>
      <c r="B23" s="29" t="s">
        <v>28</v>
      </c>
      <c r="C23" s="63">
        <v>18312809675</v>
      </c>
      <c r="D23" s="64">
        <v>717849217</v>
      </c>
      <c r="E23" s="65">
        <f t="shared" si="0"/>
        <v>-17594960458</v>
      </c>
      <c r="F23" s="63">
        <v>17346380599</v>
      </c>
      <c r="G23" s="64">
        <v>576234300</v>
      </c>
      <c r="H23" s="65">
        <f t="shared" si="1"/>
        <v>-16770146299</v>
      </c>
      <c r="I23" s="65">
        <v>553227941</v>
      </c>
      <c r="J23" s="30">
        <f t="shared" si="2"/>
        <v>-96.08007056404905</v>
      </c>
      <c r="K23" s="31">
        <f t="shared" si="3"/>
        <v>-96.67807185071669</v>
      </c>
      <c r="L23" s="84">
        <v>-70525640963</v>
      </c>
      <c r="M23" s="85">
        <v>-71640957528</v>
      </c>
      <c r="N23" s="32">
        <f t="shared" si="4"/>
        <v>24.948316977694507</v>
      </c>
      <c r="O23" s="31">
        <f t="shared" si="5"/>
        <v>23.408601556512686</v>
      </c>
      <c r="P23" s="6"/>
      <c r="Q23" s="33"/>
    </row>
    <row r="24" spans="1:17" ht="12.75">
      <c r="A24" s="7"/>
      <c r="B24" s="29" t="s">
        <v>29</v>
      </c>
      <c r="C24" s="63">
        <v>39963473900</v>
      </c>
      <c r="D24" s="64">
        <v>3010724038</v>
      </c>
      <c r="E24" s="65">
        <f t="shared" si="0"/>
        <v>-36952749862</v>
      </c>
      <c r="F24" s="63">
        <v>41865752066</v>
      </c>
      <c r="G24" s="64">
        <v>2908115572</v>
      </c>
      <c r="H24" s="65">
        <f t="shared" si="1"/>
        <v>-38957636494</v>
      </c>
      <c r="I24" s="65">
        <v>3042373625</v>
      </c>
      <c r="J24" s="30">
        <f t="shared" si="2"/>
        <v>-92.46631049759667</v>
      </c>
      <c r="K24" s="31">
        <f t="shared" si="3"/>
        <v>-93.05371233409244</v>
      </c>
      <c r="L24" s="84">
        <v>-70525640963</v>
      </c>
      <c r="M24" s="85">
        <v>-71640957528</v>
      </c>
      <c r="N24" s="32">
        <f t="shared" si="4"/>
        <v>52.396191452391896</v>
      </c>
      <c r="O24" s="31">
        <f t="shared" si="5"/>
        <v>54.379000278958976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-70525640963</v>
      </c>
      <c r="M25" s="85">
        <v>-71640957528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74268194218</v>
      </c>
      <c r="D26" s="67">
        <v>3742553255</v>
      </c>
      <c r="E26" s="68">
        <f t="shared" si="0"/>
        <v>-70525640963</v>
      </c>
      <c r="F26" s="66">
        <v>75142917400</v>
      </c>
      <c r="G26" s="67">
        <v>3501959872</v>
      </c>
      <c r="H26" s="68">
        <f t="shared" si="1"/>
        <v>-71640957528</v>
      </c>
      <c r="I26" s="68">
        <v>3617101570</v>
      </c>
      <c r="J26" s="43">
        <f t="shared" si="2"/>
        <v>-94.9607590511566</v>
      </c>
      <c r="K26" s="36">
        <f t="shared" si="3"/>
        <v>-95.3396008656965</v>
      </c>
      <c r="L26" s="89">
        <v>-70525640963</v>
      </c>
      <c r="M26" s="87">
        <v>-71640957528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26339974260</v>
      </c>
      <c r="D28" s="64">
        <v>1238027382</v>
      </c>
      <c r="E28" s="65">
        <f t="shared" si="0"/>
        <v>-25101946878</v>
      </c>
      <c r="F28" s="63">
        <v>27035249404</v>
      </c>
      <c r="G28" s="64">
        <v>1284170910</v>
      </c>
      <c r="H28" s="65">
        <f t="shared" si="1"/>
        <v>-25751078494</v>
      </c>
      <c r="I28" s="65">
        <v>1192145846</v>
      </c>
      <c r="J28" s="30">
        <f t="shared" si="2"/>
        <v>-95.29981552077645</v>
      </c>
      <c r="K28" s="31">
        <f t="shared" si="3"/>
        <v>-95.25001271188569</v>
      </c>
      <c r="L28" s="84">
        <v>-68301029186</v>
      </c>
      <c r="M28" s="85">
        <v>-69604320945</v>
      </c>
      <c r="N28" s="32">
        <f t="shared" si="4"/>
        <v>36.75193064754765</v>
      </c>
      <c r="O28" s="31">
        <f t="shared" si="5"/>
        <v>36.99637916782208</v>
      </c>
      <c r="P28" s="6"/>
      <c r="Q28" s="33"/>
    </row>
    <row r="29" spans="1:17" ht="12.75">
      <c r="A29" s="7"/>
      <c r="B29" s="29" t="s">
        <v>33</v>
      </c>
      <c r="C29" s="63">
        <v>8117311792</v>
      </c>
      <c r="D29" s="64">
        <v>340800950</v>
      </c>
      <c r="E29" s="65">
        <f t="shared" si="0"/>
        <v>-7776510842</v>
      </c>
      <c r="F29" s="63">
        <v>8614015022</v>
      </c>
      <c r="G29" s="64">
        <v>327966406</v>
      </c>
      <c r="H29" s="65">
        <f t="shared" si="1"/>
        <v>-8286048616</v>
      </c>
      <c r="I29" s="65">
        <v>386473512</v>
      </c>
      <c r="J29" s="30">
        <f t="shared" si="2"/>
        <v>-95.80155402757997</v>
      </c>
      <c r="K29" s="31">
        <f t="shared" si="3"/>
        <v>-96.19264181496804</v>
      </c>
      <c r="L29" s="84">
        <v>-68301029186</v>
      </c>
      <c r="M29" s="85">
        <v>-69604320945</v>
      </c>
      <c r="N29" s="32">
        <f t="shared" si="4"/>
        <v>11.385642258512247</v>
      </c>
      <c r="O29" s="31">
        <f t="shared" si="5"/>
        <v>11.904503202534618</v>
      </c>
      <c r="P29" s="6"/>
      <c r="Q29" s="33"/>
    </row>
    <row r="30" spans="1:17" ht="12.75">
      <c r="A30" s="7"/>
      <c r="B30" s="29" t="s">
        <v>34</v>
      </c>
      <c r="C30" s="63">
        <v>80205924</v>
      </c>
      <c r="D30" s="64">
        <v>1400000</v>
      </c>
      <c r="E30" s="65">
        <f t="shared" si="0"/>
        <v>-78805924</v>
      </c>
      <c r="F30" s="63">
        <v>97845159</v>
      </c>
      <c r="G30" s="64">
        <v>200000</v>
      </c>
      <c r="H30" s="65">
        <f t="shared" si="1"/>
        <v>-97645159</v>
      </c>
      <c r="I30" s="65">
        <v>200000</v>
      </c>
      <c r="J30" s="30">
        <f t="shared" si="2"/>
        <v>-98.2544930222361</v>
      </c>
      <c r="K30" s="31">
        <f t="shared" si="3"/>
        <v>-99.79559540600266</v>
      </c>
      <c r="L30" s="84">
        <v>-68301029186</v>
      </c>
      <c r="M30" s="85">
        <v>-69604320945</v>
      </c>
      <c r="N30" s="32">
        <f t="shared" si="4"/>
        <v>0.11538028773386806</v>
      </c>
      <c r="O30" s="31">
        <f t="shared" si="5"/>
        <v>0.14028605936283373</v>
      </c>
      <c r="P30" s="6"/>
      <c r="Q30" s="33"/>
    </row>
    <row r="31" spans="1:17" ht="12.75">
      <c r="A31" s="7"/>
      <c r="B31" s="29" t="s">
        <v>35</v>
      </c>
      <c r="C31" s="63">
        <v>16557780140</v>
      </c>
      <c r="D31" s="64">
        <v>1007610013</v>
      </c>
      <c r="E31" s="65">
        <f t="shared" si="0"/>
        <v>-15550170127</v>
      </c>
      <c r="F31" s="63">
        <v>17385668812</v>
      </c>
      <c r="G31" s="64">
        <v>998466114</v>
      </c>
      <c r="H31" s="65">
        <f t="shared" si="1"/>
        <v>-16387202698</v>
      </c>
      <c r="I31" s="65">
        <v>1081281022</v>
      </c>
      <c r="J31" s="30">
        <f t="shared" si="2"/>
        <v>-93.91458272497633</v>
      </c>
      <c r="K31" s="31">
        <f t="shared" si="3"/>
        <v>-94.25695885043643</v>
      </c>
      <c r="L31" s="84">
        <v>-68301029186</v>
      </c>
      <c r="M31" s="85">
        <v>-69604320945</v>
      </c>
      <c r="N31" s="32">
        <f t="shared" si="4"/>
        <v>22.767109533083573</v>
      </c>
      <c r="O31" s="31">
        <f t="shared" si="5"/>
        <v>23.543369830371383</v>
      </c>
      <c r="P31" s="6"/>
      <c r="Q31" s="33"/>
    </row>
    <row r="32" spans="1:17" ht="12.75">
      <c r="A32" s="7"/>
      <c r="B32" s="29" t="s">
        <v>36</v>
      </c>
      <c r="C32" s="63">
        <v>23172922087</v>
      </c>
      <c r="D32" s="64">
        <v>3379326672</v>
      </c>
      <c r="E32" s="65">
        <f t="shared" si="0"/>
        <v>-19793595415</v>
      </c>
      <c r="F32" s="63">
        <v>22010139010</v>
      </c>
      <c r="G32" s="64">
        <v>2927793032</v>
      </c>
      <c r="H32" s="65">
        <f t="shared" si="1"/>
        <v>-19082345978</v>
      </c>
      <c r="I32" s="65">
        <v>2836216254</v>
      </c>
      <c r="J32" s="30">
        <f t="shared" si="2"/>
        <v>-85.4169160914937</v>
      </c>
      <c r="K32" s="31">
        <f t="shared" si="3"/>
        <v>-86.69798027777199</v>
      </c>
      <c r="L32" s="84">
        <v>-68301029186</v>
      </c>
      <c r="M32" s="85">
        <v>-69604320945</v>
      </c>
      <c r="N32" s="32">
        <f t="shared" si="4"/>
        <v>28.97993727312266</v>
      </c>
      <c r="O32" s="31">
        <f t="shared" si="5"/>
        <v>27.415461739909087</v>
      </c>
      <c r="P32" s="6"/>
      <c r="Q32" s="33"/>
    </row>
    <row r="33" spans="1:17" ht="17.25" thickBot="1">
      <c r="A33" s="7"/>
      <c r="B33" s="57" t="s">
        <v>37</v>
      </c>
      <c r="C33" s="81">
        <v>74268194203</v>
      </c>
      <c r="D33" s="82">
        <v>5967165017</v>
      </c>
      <c r="E33" s="83">
        <f t="shared" si="0"/>
        <v>-68301029186</v>
      </c>
      <c r="F33" s="81">
        <v>75142917407</v>
      </c>
      <c r="G33" s="82">
        <v>5538596462</v>
      </c>
      <c r="H33" s="83">
        <f t="shared" si="1"/>
        <v>-69604320945</v>
      </c>
      <c r="I33" s="83">
        <v>5496316634</v>
      </c>
      <c r="J33" s="58">
        <f t="shared" si="2"/>
        <v>-91.96538291924841</v>
      </c>
      <c r="K33" s="59">
        <f t="shared" si="3"/>
        <v>-92.62925016339058</v>
      </c>
      <c r="L33" s="96">
        <v>-68301029186</v>
      </c>
      <c r="M33" s="97">
        <v>-69604320945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100232598</v>
      </c>
      <c r="D8" s="64">
        <v>72229968</v>
      </c>
      <c r="E8" s="65">
        <f>($D8-$C8)</f>
        <v>-28002630</v>
      </c>
      <c r="F8" s="63">
        <v>105654591</v>
      </c>
      <c r="G8" s="64">
        <v>76130388</v>
      </c>
      <c r="H8" s="65">
        <f>($G8-$F8)</f>
        <v>-29524203</v>
      </c>
      <c r="I8" s="65">
        <v>80241432</v>
      </c>
      <c r="J8" s="30">
        <f>IF($C8=0,0,($E8/$C8)*100)</f>
        <v>-27.937647590457548</v>
      </c>
      <c r="K8" s="31">
        <f>IF($F8=0,0,($H8/$F8)*100)</f>
        <v>-27.944079590445813</v>
      </c>
      <c r="L8" s="84">
        <v>-10798253</v>
      </c>
      <c r="M8" s="85">
        <v>-11629338</v>
      </c>
      <c r="N8" s="32">
        <f>IF($L8=0,0,($E8/$L8)*100)</f>
        <v>259.3255594215101</v>
      </c>
      <c r="O8" s="31">
        <f>IF($M8=0,0,($H8/$M8)*100)</f>
        <v>253.87690167746436</v>
      </c>
      <c r="P8" s="6"/>
      <c r="Q8" s="33"/>
    </row>
    <row r="9" spans="1:17" ht="12.75">
      <c r="A9" s="3"/>
      <c r="B9" s="29" t="s">
        <v>16</v>
      </c>
      <c r="C9" s="63">
        <v>238017124</v>
      </c>
      <c r="D9" s="64">
        <v>226297752</v>
      </c>
      <c r="E9" s="65">
        <f>($D9-$C9)</f>
        <v>-11719372</v>
      </c>
      <c r="F9" s="63">
        <v>250967317</v>
      </c>
      <c r="G9" s="64">
        <v>238517820</v>
      </c>
      <c r="H9" s="65">
        <f>($G9-$F9)</f>
        <v>-12449497</v>
      </c>
      <c r="I9" s="65">
        <v>251397816</v>
      </c>
      <c r="J9" s="30">
        <f>IF($C9=0,0,($E9/$C9)*100)</f>
        <v>-4.92375162049265</v>
      </c>
      <c r="K9" s="31">
        <f>IF($F9=0,0,($H9/$F9)*100)</f>
        <v>-4.96060489023756</v>
      </c>
      <c r="L9" s="84">
        <v>-10798253</v>
      </c>
      <c r="M9" s="85">
        <v>-11629338</v>
      </c>
      <c r="N9" s="32">
        <f>IF($L9=0,0,($E9/$L9)*100)</f>
        <v>108.5302594780841</v>
      </c>
      <c r="O9" s="31">
        <f>IF($M9=0,0,($H9/$M9)*100)</f>
        <v>107.05249946299608</v>
      </c>
      <c r="P9" s="6"/>
      <c r="Q9" s="33"/>
    </row>
    <row r="10" spans="1:17" ht="12.75">
      <c r="A10" s="3"/>
      <c r="B10" s="29" t="s">
        <v>17</v>
      </c>
      <c r="C10" s="63">
        <v>135872743</v>
      </c>
      <c r="D10" s="64">
        <v>164796492</v>
      </c>
      <c r="E10" s="65">
        <f aca="true" t="shared" si="0" ref="E10:E33">($D10-$C10)</f>
        <v>28923749</v>
      </c>
      <c r="F10" s="63">
        <v>143351174</v>
      </c>
      <c r="G10" s="64">
        <v>173695536</v>
      </c>
      <c r="H10" s="65">
        <f aca="true" t="shared" si="1" ref="H10:H33">($G10-$F10)</f>
        <v>30344362</v>
      </c>
      <c r="I10" s="65">
        <v>183075084</v>
      </c>
      <c r="J10" s="30">
        <f aca="true" t="shared" si="2" ref="J10:J33">IF($C10=0,0,($E10/$C10)*100)</f>
        <v>21.287381384506237</v>
      </c>
      <c r="K10" s="31">
        <f aca="true" t="shared" si="3" ref="K10:K33">IF($F10=0,0,($H10/$F10)*100)</f>
        <v>21.167850358867657</v>
      </c>
      <c r="L10" s="84">
        <v>-10798253</v>
      </c>
      <c r="M10" s="85">
        <v>-11629338</v>
      </c>
      <c r="N10" s="32">
        <f aca="true" t="shared" si="4" ref="N10:N33">IF($L10=0,0,($E10/$L10)*100)</f>
        <v>-267.8558188995942</v>
      </c>
      <c r="O10" s="31">
        <f aca="true" t="shared" si="5" ref="O10:O33">IF($M10=0,0,($H10/$M10)*100)</f>
        <v>-260.92940114046047</v>
      </c>
      <c r="P10" s="6"/>
      <c r="Q10" s="33"/>
    </row>
    <row r="11" spans="1:17" ht="16.5">
      <c r="A11" s="7"/>
      <c r="B11" s="34" t="s">
        <v>18</v>
      </c>
      <c r="C11" s="66">
        <v>474122465</v>
      </c>
      <c r="D11" s="67">
        <v>463324212</v>
      </c>
      <c r="E11" s="68">
        <f t="shared" si="0"/>
        <v>-10798253</v>
      </c>
      <c r="F11" s="66">
        <v>499973082</v>
      </c>
      <c r="G11" s="67">
        <v>488343744</v>
      </c>
      <c r="H11" s="68">
        <f t="shared" si="1"/>
        <v>-11629338</v>
      </c>
      <c r="I11" s="68">
        <v>514714332</v>
      </c>
      <c r="J11" s="35">
        <f t="shared" si="2"/>
        <v>-2.2775240148133458</v>
      </c>
      <c r="K11" s="36">
        <f t="shared" si="3"/>
        <v>-2.3259928221495736</v>
      </c>
      <c r="L11" s="86">
        <v>-10798253</v>
      </c>
      <c r="M11" s="87">
        <v>-11629338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161054062</v>
      </c>
      <c r="D13" s="64">
        <v>167764140</v>
      </c>
      <c r="E13" s="65">
        <f t="shared" si="0"/>
        <v>6710078</v>
      </c>
      <c r="F13" s="63">
        <v>172519122</v>
      </c>
      <c r="G13" s="64">
        <v>176823300</v>
      </c>
      <c r="H13" s="65">
        <f t="shared" si="1"/>
        <v>4304178</v>
      </c>
      <c r="I13" s="65">
        <v>186371820</v>
      </c>
      <c r="J13" s="30">
        <f t="shared" si="2"/>
        <v>4.166351296374009</v>
      </c>
      <c r="K13" s="31">
        <f t="shared" si="3"/>
        <v>2.4948990871864045</v>
      </c>
      <c r="L13" s="84">
        <v>94636764</v>
      </c>
      <c r="M13" s="85">
        <v>89392774</v>
      </c>
      <c r="N13" s="32">
        <f t="shared" si="4"/>
        <v>7.09035021527152</v>
      </c>
      <c r="O13" s="31">
        <f t="shared" si="5"/>
        <v>4.814905956492636</v>
      </c>
      <c r="P13" s="6"/>
      <c r="Q13" s="33"/>
    </row>
    <row r="14" spans="1:17" ht="12.75">
      <c r="A14" s="3"/>
      <c r="B14" s="29" t="s">
        <v>21</v>
      </c>
      <c r="C14" s="63">
        <v>37022804</v>
      </c>
      <c r="D14" s="64">
        <v>74298744</v>
      </c>
      <c r="E14" s="65">
        <f t="shared" si="0"/>
        <v>37275940</v>
      </c>
      <c r="F14" s="63">
        <v>39059058</v>
      </c>
      <c r="G14" s="64">
        <v>78310884</v>
      </c>
      <c r="H14" s="65">
        <f t="shared" si="1"/>
        <v>39251826</v>
      </c>
      <c r="I14" s="65">
        <v>82539672</v>
      </c>
      <c r="J14" s="30">
        <f t="shared" si="2"/>
        <v>100.6837299519507</v>
      </c>
      <c r="K14" s="31">
        <f t="shared" si="3"/>
        <v>100.49352956745653</v>
      </c>
      <c r="L14" s="84">
        <v>94636764</v>
      </c>
      <c r="M14" s="85">
        <v>89392774</v>
      </c>
      <c r="N14" s="32">
        <f t="shared" si="4"/>
        <v>39.38843471021473</v>
      </c>
      <c r="O14" s="31">
        <f t="shared" si="5"/>
        <v>43.909394734746684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94636764</v>
      </c>
      <c r="M15" s="85">
        <v>89392774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151423565</v>
      </c>
      <c r="D16" s="64">
        <v>168500004</v>
      </c>
      <c r="E16" s="65">
        <f t="shared" si="0"/>
        <v>17076439</v>
      </c>
      <c r="F16" s="63">
        <v>166466788</v>
      </c>
      <c r="G16" s="64">
        <v>177599004</v>
      </c>
      <c r="H16" s="65">
        <f t="shared" si="1"/>
        <v>11132216</v>
      </c>
      <c r="I16" s="65">
        <v>187189356</v>
      </c>
      <c r="J16" s="30">
        <f t="shared" si="2"/>
        <v>11.277266520570956</v>
      </c>
      <c r="K16" s="31">
        <f t="shared" si="3"/>
        <v>6.687349551070812</v>
      </c>
      <c r="L16" s="84">
        <v>94636764</v>
      </c>
      <c r="M16" s="85">
        <v>89392774</v>
      </c>
      <c r="N16" s="32">
        <f t="shared" si="4"/>
        <v>18.044191578655415</v>
      </c>
      <c r="O16" s="31">
        <f t="shared" si="5"/>
        <v>12.453149736689008</v>
      </c>
      <c r="P16" s="6"/>
      <c r="Q16" s="33"/>
    </row>
    <row r="17" spans="1:17" ht="12.75">
      <c r="A17" s="3"/>
      <c r="B17" s="29" t="s">
        <v>23</v>
      </c>
      <c r="C17" s="63">
        <v>117374905</v>
      </c>
      <c r="D17" s="64">
        <v>150949212</v>
      </c>
      <c r="E17" s="65">
        <f t="shared" si="0"/>
        <v>33574307</v>
      </c>
      <c r="F17" s="63">
        <v>123866878</v>
      </c>
      <c r="G17" s="64">
        <v>158571432</v>
      </c>
      <c r="H17" s="65">
        <f t="shared" si="1"/>
        <v>34704554</v>
      </c>
      <c r="I17" s="65">
        <v>167134116</v>
      </c>
      <c r="J17" s="42">
        <f t="shared" si="2"/>
        <v>28.6043315647412</v>
      </c>
      <c r="K17" s="31">
        <f t="shared" si="3"/>
        <v>28.01762227348622</v>
      </c>
      <c r="L17" s="88">
        <v>94636764</v>
      </c>
      <c r="M17" s="85">
        <v>89392774</v>
      </c>
      <c r="N17" s="32">
        <f t="shared" si="4"/>
        <v>35.47702349585833</v>
      </c>
      <c r="O17" s="31">
        <f t="shared" si="5"/>
        <v>38.82254957207167</v>
      </c>
      <c r="P17" s="6"/>
      <c r="Q17" s="33"/>
    </row>
    <row r="18" spans="1:17" ht="16.5">
      <c r="A18" s="3"/>
      <c r="B18" s="34" t="s">
        <v>24</v>
      </c>
      <c r="C18" s="66">
        <v>466875336</v>
      </c>
      <c r="D18" s="67">
        <v>561512100</v>
      </c>
      <c r="E18" s="68">
        <f t="shared" si="0"/>
        <v>94636764</v>
      </c>
      <c r="F18" s="66">
        <v>501911846</v>
      </c>
      <c r="G18" s="67">
        <v>591304620</v>
      </c>
      <c r="H18" s="68">
        <f t="shared" si="1"/>
        <v>89392774</v>
      </c>
      <c r="I18" s="68">
        <v>623234964</v>
      </c>
      <c r="J18" s="43">
        <f t="shared" si="2"/>
        <v>20.27024276133533</v>
      </c>
      <c r="K18" s="36">
        <f t="shared" si="3"/>
        <v>17.81045311291577</v>
      </c>
      <c r="L18" s="89">
        <v>94636764</v>
      </c>
      <c r="M18" s="87">
        <v>89392774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7247129</v>
      </c>
      <c r="D19" s="73">
        <v>-98187888</v>
      </c>
      <c r="E19" s="74">
        <f t="shared" si="0"/>
        <v>-105435017</v>
      </c>
      <c r="F19" s="75">
        <v>-1938764</v>
      </c>
      <c r="G19" s="76">
        <v>-102960876</v>
      </c>
      <c r="H19" s="77">
        <f t="shared" si="1"/>
        <v>-101022112</v>
      </c>
      <c r="I19" s="77">
        <v>-108520632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202007568</v>
      </c>
      <c r="M22" s="85">
        <v>218132064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14260000</v>
      </c>
      <c r="D23" s="64">
        <v>213823572</v>
      </c>
      <c r="E23" s="65">
        <f t="shared" si="0"/>
        <v>199563572</v>
      </c>
      <c r="F23" s="63">
        <v>13430000</v>
      </c>
      <c r="G23" s="64">
        <v>225370044</v>
      </c>
      <c r="H23" s="65">
        <f t="shared" si="1"/>
        <v>211940044</v>
      </c>
      <c r="I23" s="65">
        <v>237540024</v>
      </c>
      <c r="J23" s="30">
        <f t="shared" si="2"/>
        <v>1399.4640392706872</v>
      </c>
      <c r="K23" s="31">
        <f t="shared" si="3"/>
        <v>1578.1090394638868</v>
      </c>
      <c r="L23" s="84">
        <v>202007568</v>
      </c>
      <c r="M23" s="85">
        <v>218132064</v>
      </c>
      <c r="N23" s="32">
        <f t="shared" si="4"/>
        <v>98.79014631768648</v>
      </c>
      <c r="O23" s="31">
        <f t="shared" si="5"/>
        <v>97.16134350610646</v>
      </c>
      <c r="P23" s="6"/>
      <c r="Q23" s="33"/>
    </row>
    <row r="24" spans="1:17" ht="12.75">
      <c r="A24" s="7"/>
      <c r="B24" s="29" t="s">
        <v>29</v>
      </c>
      <c r="C24" s="63">
        <v>22223000</v>
      </c>
      <c r="D24" s="64">
        <v>24666996</v>
      </c>
      <c r="E24" s="65">
        <f t="shared" si="0"/>
        <v>2443996</v>
      </c>
      <c r="F24" s="63">
        <v>19807000</v>
      </c>
      <c r="G24" s="64">
        <v>25999020</v>
      </c>
      <c r="H24" s="65">
        <f t="shared" si="1"/>
        <v>6192020</v>
      </c>
      <c r="I24" s="65">
        <v>27402972</v>
      </c>
      <c r="J24" s="30">
        <f t="shared" si="2"/>
        <v>10.997597084102056</v>
      </c>
      <c r="K24" s="31">
        <f t="shared" si="3"/>
        <v>31.261776139748576</v>
      </c>
      <c r="L24" s="84">
        <v>202007568</v>
      </c>
      <c r="M24" s="85">
        <v>218132064</v>
      </c>
      <c r="N24" s="32">
        <f t="shared" si="4"/>
        <v>1.209853682313526</v>
      </c>
      <c r="O24" s="31">
        <f t="shared" si="5"/>
        <v>2.8386564938935344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202007568</v>
      </c>
      <c r="M25" s="85">
        <v>218132064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36483000</v>
      </c>
      <c r="D26" s="67">
        <v>238490568</v>
      </c>
      <c r="E26" s="68">
        <f t="shared" si="0"/>
        <v>202007568</v>
      </c>
      <c r="F26" s="66">
        <v>33237000</v>
      </c>
      <c r="G26" s="67">
        <v>251369064</v>
      </c>
      <c r="H26" s="68">
        <f t="shared" si="1"/>
        <v>218132064</v>
      </c>
      <c r="I26" s="68">
        <v>264942996</v>
      </c>
      <c r="J26" s="43">
        <f t="shared" si="2"/>
        <v>553.7032809801825</v>
      </c>
      <c r="K26" s="36">
        <f t="shared" si="3"/>
        <v>656.2928784186298</v>
      </c>
      <c r="L26" s="89">
        <v>202007568</v>
      </c>
      <c r="M26" s="87">
        <v>218132064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999996</v>
      </c>
      <c r="E28" s="65">
        <f t="shared" si="0"/>
        <v>999996</v>
      </c>
      <c r="F28" s="63">
        <v>0</v>
      </c>
      <c r="G28" s="64">
        <v>1053996</v>
      </c>
      <c r="H28" s="65">
        <f t="shared" si="1"/>
        <v>1053996</v>
      </c>
      <c r="I28" s="65">
        <v>1110912</v>
      </c>
      <c r="J28" s="30">
        <f t="shared" si="2"/>
        <v>0</v>
      </c>
      <c r="K28" s="31">
        <f t="shared" si="3"/>
        <v>0</v>
      </c>
      <c r="L28" s="84">
        <v>-10816008</v>
      </c>
      <c r="M28" s="85">
        <v>-6183984</v>
      </c>
      <c r="N28" s="32">
        <f t="shared" si="4"/>
        <v>-9.245518309527878</v>
      </c>
      <c r="O28" s="31">
        <f t="shared" si="5"/>
        <v>-17.043963891239045</v>
      </c>
      <c r="P28" s="6"/>
      <c r="Q28" s="33"/>
    </row>
    <row r="29" spans="1:17" ht="12.75">
      <c r="A29" s="7"/>
      <c r="B29" s="29" t="s">
        <v>33</v>
      </c>
      <c r="C29" s="63">
        <v>1000000</v>
      </c>
      <c r="D29" s="64">
        <v>0</v>
      </c>
      <c r="E29" s="65">
        <f t="shared" si="0"/>
        <v>-1000000</v>
      </c>
      <c r="F29" s="63">
        <v>1000000</v>
      </c>
      <c r="G29" s="64">
        <v>0</v>
      </c>
      <c r="H29" s="65">
        <f t="shared" si="1"/>
        <v>-1000000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-10816008</v>
      </c>
      <c r="M29" s="85">
        <v>-6183984</v>
      </c>
      <c r="N29" s="32">
        <f t="shared" si="4"/>
        <v>9.245555291749044</v>
      </c>
      <c r="O29" s="31">
        <f t="shared" si="5"/>
        <v>16.17080509910763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-10816008</v>
      </c>
      <c r="M30" s="85">
        <v>-6183984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21980000</v>
      </c>
      <c r="D31" s="64">
        <v>8300004</v>
      </c>
      <c r="E31" s="65">
        <f t="shared" si="0"/>
        <v>-13679996</v>
      </c>
      <c r="F31" s="63">
        <v>23120000</v>
      </c>
      <c r="G31" s="64">
        <v>8748204</v>
      </c>
      <c r="H31" s="65">
        <f t="shared" si="1"/>
        <v>-14371796</v>
      </c>
      <c r="I31" s="65">
        <v>9220608</v>
      </c>
      <c r="J31" s="30">
        <f t="shared" si="2"/>
        <v>-62.23838034576888</v>
      </c>
      <c r="K31" s="31">
        <f t="shared" si="3"/>
        <v>-62.16174740484429</v>
      </c>
      <c r="L31" s="84">
        <v>-10816008</v>
      </c>
      <c r="M31" s="85">
        <v>-6183984</v>
      </c>
      <c r="N31" s="32">
        <f t="shared" si="4"/>
        <v>126.47915940890577</v>
      </c>
      <c r="O31" s="31">
        <f t="shared" si="5"/>
        <v>232.40351204013464</v>
      </c>
      <c r="P31" s="6"/>
      <c r="Q31" s="33"/>
    </row>
    <row r="32" spans="1:17" ht="12.75">
      <c r="A32" s="7"/>
      <c r="B32" s="29" t="s">
        <v>36</v>
      </c>
      <c r="C32" s="63">
        <v>13503000</v>
      </c>
      <c r="D32" s="64">
        <v>16366992</v>
      </c>
      <c r="E32" s="65">
        <f t="shared" si="0"/>
        <v>2863992</v>
      </c>
      <c r="F32" s="63">
        <v>9117000</v>
      </c>
      <c r="G32" s="64">
        <v>17250816</v>
      </c>
      <c r="H32" s="65">
        <f t="shared" si="1"/>
        <v>8133816</v>
      </c>
      <c r="I32" s="65">
        <v>18182364</v>
      </c>
      <c r="J32" s="30">
        <f t="shared" si="2"/>
        <v>21.21004221284159</v>
      </c>
      <c r="K32" s="31">
        <f t="shared" si="3"/>
        <v>89.21592629154327</v>
      </c>
      <c r="L32" s="84">
        <v>-10816008</v>
      </c>
      <c r="M32" s="85">
        <v>-6183984</v>
      </c>
      <c r="N32" s="32">
        <f t="shared" si="4"/>
        <v>-26.47919639112693</v>
      </c>
      <c r="O32" s="31">
        <f t="shared" si="5"/>
        <v>-131.53035324800325</v>
      </c>
      <c r="P32" s="6"/>
      <c r="Q32" s="33"/>
    </row>
    <row r="33" spans="1:17" ht="17.25" thickBot="1">
      <c r="A33" s="7"/>
      <c r="B33" s="57" t="s">
        <v>37</v>
      </c>
      <c r="C33" s="81">
        <v>36483000</v>
      </c>
      <c r="D33" s="82">
        <v>25666992</v>
      </c>
      <c r="E33" s="83">
        <f t="shared" si="0"/>
        <v>-10816008</v>
      </c>
      <c r="F33" s="81">
        <v>33237000</v>
      </c>
      <c r="G33" s="82">
        <v>27053016</v>
      </c>
      <c r="H33" s="83">
        <f t="shared" si="1"/>
        <v>-6183984</v>
      </c>
      <c r="I33" s="83">
        <v>28513884</v>
      </c>
      <c r="J33" s="58">
        <f t="shared" si="2"/>
        <v>-29.646706685305485</v>
      </c>
      <c r="K33" s="59">
        <f t="shared" si="3"/>
        <v>-18.60572253813521</v>
      </c>
      <c r="L33" s="96">
        <v>-10816008</v>
      </c>
      <c r="M33" s="97">
        <v>-6183984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429445442</v>
      </c>
      <c r="D8" s="64">
        <v>599457128</v>
      </c>
      <c r="E8" s="65">
        <f>($D8-$C8)</f>
        <v>170011686</v>
      </c>
      <c r="F8" s="63">
        <v>453064941</v>
      </c>
      <c r="G8" s="64">
        <v>634563622</v>
      </c>
      <c r="H8" s="65">
        <f>($G8-$F8)</f>
        <v>181498681</v>
      </c>
      <c r="I8" s="65">
        <v>668830058</v>
      </c>
      <c r="J8" s="30">
        <f>IF($C8=0,0,($E8/$C8)*100)</f>
        <v>39.58865769030563</v>
      </c>
      <c r="K8" s="31">
        <f>IF($F8=0,0,($H8/$F8)*100)</f>
        <v>40.06019106210207</v>
      </c>
      <c r="L8" s="84">
        <v>-41096593</v>
      </c>
      <c r="M8" s="85">
        <v>-97881477</v>
      </c>
      <c r="N8" s="32">
        <f>IF($L8=0,0,($E8/$L8)*100)</f>
        <v>-413.6880300515422</v>
      </c>
      <c r="O8" s="31">
        <f>IF($M8=0,0,($H8/$M8)*100)</f>
        <v>-185.42699452726893</v>
      </c>
      <c r="P8" s="6"/>
      <c r="Q8" s="33"/>
    </row>
    <row r="9" spans="1:17" ht="12.75">
      <c r="A9" s="3"/>
      <c r="B9" s="29" t="s">
        <v>16</v>
      </c>
      <c r="C9" s="63">
        <v>2168523362</v>
      </c>
      <c r="D9" s="64">
        <v>1797271731</v>
      </c>
      <c r="E9" s="65">
        <f>($D9-$C9)</f>
        <v>-371251631</v>
      </c>
      <c r="F9" s="63">
        <v>2287792148</v>
      </c>
      <c r="G9" s="64">
        <v>1887047855</v>
      </c>
      <c r="H9" s="65">
        <f>($G9-$F9)</f>
        <v>-400744293</v>
      </c>
      <c r="I9" s="65">
        <v>1988948437</v>
      </c>
      <c r="J9" s="30">
        <f>IF($C9=0,0,($E9/$C9)*100)</f>
        <v>-17.120019894902107</v>
      </c>
      <c r="K9" s="31">
        <f>IF($F9=0,0,($H9/$F9)*100)</f>
        <v>-17.516639059642404</v>
      </c>
      <c r="L9" s="84">
        <v>-41096593</v>
      </c>
      <c r="M9" s="85">
        <v>-97881477</v>
      </c>
      <c r="N9" s="32">
        <f>IF($L9=0,0,($E9/$L9)*100)</f>
        <v>903.3635245627295</v>
      </c>
      <c r="O9" s="31">
        <f>IF($M9=0,0,($H9/$M9)*100)</f>
        <v>409.41790549400883</v>
      </c>
      <c r="P9" s="6"/>
      <c r="Q9" s="33"/>
    </row>
    <row r="10" spans="1:17" ht="12.75">
      <c r="A10" s="3"/>
      <c r="B10" s="29" t="s">
        <v>17</v>
      </c>
      <c r="C10" s="63">
        <v>624352947</v>
      </c>
      <c r="D10" s="64">
        <v>784496299</v>
      </c>
      <c r="E10" s="65">
        <f aca="true" t="shared" si="0" ref="E10:E33">($D10-$C10)</f>
        <v>160143352</v>
      </c>
      <c r="F10" s="63">
        <v>682255653</v>
      </c>
      <c r="G10" s="64">
        <v>803619788</v>
      </c>
      <c r="H10" s="65">
        <f aca="true" t="shared" si="1" ref="H10:H33">($G10-$F10)</f>
        <v>121364135</v>
      </c>
      <c r="I10" s="65">
        <v>872207572</v>
      </c>
      <c r="J10" s="30">
        <f aca="true" t="shared" si="2" ref="J10:J33">IF($C10=0,0,($E10/$C10)*100)</f>
        <v>25.649490848002678</v>
      </c>
      <c r="K10" s="31">
        <f aca="true" t="shared" si="3" ref="K10:K33">IF($F10=0,0,($H10/$F10)*100)</f>
        <v>17.78865949535782</v>
      </c>
      <c r="L10" s="84">
        <v>-41096593</v>
      </c>
      <c r="M10" s="85">
        <v>-97881477</v>
      </c>
      <c r="N10" s="32">
        <f aca="true" t="shared" si="4" ref="N10:N33">IF($L10=0,0,($E10/$L10)*100)</f>
        <v>-389.6754945111873</v>
      </c>
      <c r="O10" s="31">
        <f aca="true" t="shared" si="5" ref="O10:O33">IF($M10=0,0,($H10/$M10)*100)</f>
        <v>-123.9909109667399</v>
      </c>
      <c r="P10" s="6"/>
      <c r="Q10" s="33"/>
    </row>
    <row r="11" spans="1:17" ht="16.5">
      <c r="A11" s="7"/>
      <c r="B11" s="34" t="s">
        <v>18</v>
      </c>
      <c r="C11" s="66">
        <v>3222321751</v>
      </c>
      <c r="D11" s="67">
        <v>3181225158</v>
      </c>
      <c r="E11" s="68">
        <f t="shared" si="0"/>
        <v>-41096593</v>
      </c>
      <c r="F11" s="66">
        <v>3423112742</v>
      </c>
      <c r="G11" s="67">
        <v>3325231265</v>
      </c>
      <c r="H11" s="68">
        <f t="shared" si="1"/>
        <v>-97881477</v>
      </c>
      <c r="I11" s="68">
        <v>3529986067</v>
      </c>
      <c r="J11" s="35">
        <f t="shared" si="2"/>
        <v>-1.2753721128948803</v>
      </c>
      <c r="K11" s="36">
        <f t="shared" si="3"/>
        <v>-2.859428957715586</v>
      </c>
      <c r="L11" s="86">
        <v>-41096593</v>
      </c>
      <c r="M11" s="87">
        <v>-97881477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895951144</v>
      </c>
      <c r="D13" s="64">
        <v>951575127</v>
      </c>
      <c r="E13" s="65">
        <f t="shared" si="0"/>
        <v>55623983</v>
      </c>
      <c r="F13" s="63">
        <v>945228457</v>
      </c>
      <c r="G13" s="64">
        <v>1002174503</v>
      </c>
      <c r="H13" s="65">
        <f t="shared" si="1"/>
        <v>56946046</v>
      </c>
      <c r="I13" s="65">
        <v>1056291913</v>
      </c>
      <c r="J13" s="30">
        <f t="shared" si="2"/>
        <v>6.208372339552478</v>
      </c>
      <c r="K13" s="31">
        <f t="shared" si="3"/>
        <v>6.024580150785706</v>
      </c>
      <c r="L13" s="84">
        <v>485973128</v>
      </c>
      <c r="M13" s="85">
        <v>468603054</v>
      </c>
      <c r="N13" s="32">
        <f t="shared" si="4"/>
        <v>11.445896860371258</v>
      </c>
      <c r="O13" s="31">
        <f t="shared" si="5"/>
        <v>12.15229937447228</v>
      </c>
      <c r="P13" s="6"/>
      <c r="Q13" s="33"/>
    </row>
    <row r="14" spans="1:17" ht="12.75">
      <c r="A14" s="3"/>
      <c r="B14" s="29" t="s">
        <v>21</v>
      </c>
      <c r="C14" s="63">
        <v>408953121</v>
      </c>
      <c r="D14" s="64">
        <v>481822637</v>
      </c>
      <c r="E14" s="65">
        <f t="shared" si="0"/>
        <v>72869516</v>
      </c>
      <c r="F14" s="63">
        <v>431445543</v>
      </c>
      <c r="G14" s="64">
        <v>506877414</v>
      </c>
      <c r="H14" s="65">
        <f t="shared" si="1"/>
        <v>75431871</v>
      </c>
      <c r="I14" s="65">
        <v>534248793</v>
      </c>
      <c r="J14" s="30">
        <f t="shared" si="2"/>
        <v>17.81854991638516</v>
      </c>
      <c r="K14" s="31">
        <f t="shared" si="3"/>
        <v>17.483520741805414</v>
      </c>
      <c r="L14" s="84">
        <v>485973128</v>
      </c>
      <c r="M14" s="85">
        <v>468603054</v>
      </c>
      <c r="N14" s="32">
        <f t="shared" si="4"/>
        <v>14.994556653758023</v>
      </c>
      <c r="O14" s="31">
        <f t="shared" si="5"/>
        <v>16.0971787008456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485973128</v>
      </c>
      <c r="M15" s="85">
        <v>468603054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1075663177</v>
      </c>
      <c r="D16" s="64">
        <v>1171815815</v>
      </c>
      <c r="E16" s="65">
        <f t="shared" si="0"/>
        <v>96152638</v>
      </c>
      <c r="F16" s="63">
        <v>1134824651</v>
      </c>
      <c r="G16" s="64">
        <v>1218567841</v>
      </c>
      <c r="H16" s="65">
        <f t="shared" si="1"/>
        <v>83743190</v>
      </c>
      <c r="I16" s="65">
        <v>1284370505</v>
      </c>
      <c r="J16" s="30">
        <f t="shared" si="2"/>
        <v>8.938916945002013</v>
      </c>
      <c r="K16" s="31">
        <f t="shared" si="3"/>
        <v>7.379394686765576</v>
      </c>
      <c r="L16" s="84">
        <v>485973128</v>
      </c>
      <c r="M16" s="85">
        <v>468603054</v>
      </c>
      <c r="N16" s="32">
        <f t="shared" si="4"/>
        <v>19.785587403919173</v>
      </c>
      <c r="O16" s="31">
        <f t="shared" si="5"/>
        <v>17.870816095876318</v>
      </c>
      <c r="P16" s="6"/>
      <c r="Q16" s="33"/>
    </row>
    <row r="17" spans="1:17" ht="12.75">
      <c r="A17" s="3"/>
      <c r="B17" s="29" t="s">
        <v>23</v>
      </c>
      <c r="C17" s="63">
        <v>1022335202</v>
      </c>
      <c r="D17" s="64">
        <v>1283662193</v>
      </c>
      <c r="E17" s="65">
        <f t="shared" si="0"/>
        <v>261326991</v>
      </c>
      <c r="F17" s="63">
        <v>1076399810</v>
      </c>
      <c r="G17" s="64">
        <v>1328881757</v>
      </c>
      <c r="H17" s="65">
        <f t="shared" si="1"/>
        <v>252481947</v>
      </c>
      <c r="I17" s="65">
        <v>1400641382</v>
      </c>
      <c r="J17" s="42">
        <f t="shared" si="2"/>
        <v>25.561771764169382</v>
      </c>
      <c r="K17" s="31">
        <f t="shared" si="3"/>
        <v>23.45614934658898</v>
      </c>
      <c r="L17" s="88">
        <v>485973128</v>
      </c>
      <c r="M17" s="85">
        <v>468603054</v>
      </c>
      <c r="N17" s="32">
        <f t="shared" si="4"/>
        <v>53.77395908195154</v>
      </c>
      <c r="O17" s="31">
        <f t="shared" si="5"/>
        <v>53.879705828805804</v>
      </c>
      <c r="P17" s="6"/>
      <c r="Q17" s="33"/>
    </row>
    <row r="18" spans="1:17" ht="16.5">
      <c r="A18" s="3"/>
      <c r="B18" s="34" t="s">
        <v>24</v>
      </c>
      <c r="C18" s="66">
        <v>3402902644</v>
      </c>
      <c r="D18" s="67">
        <v>3888875772</v>
      </c>
      <c r="E18" s="68">
        <f t="shared" si="0"/>
        <v>485973128</v>
      </c>
      <c r="F18" s="66">
        <v>3587898461</v>
      </c>
      <c r="G18" s="67">
        <v>4056501515</v>
      </c>
      <c r="H18" s="68">
        <f t="shared" si="1"/>
        <v>468603054</v>
      </c>
      <c r="I18" s="68">
        <v>4275552593</v>
      </c>
      <c r="J18" s="43">
        <f t="shared" si="2"/>
        <v>14.281135220158827</v>
      </c>
      <c r="K18" s="36">
        <f t="shared" si="3"/>
        <v>13.060655397404794</v>
      </c>
      <c r="L18" s="89">
        <v>485973128</v>
      </c>
      <c r="M18" s="87">
        <v>468603054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-180580893</v>
      </c>
      <c r="D19" s="73">
        <v>-707650614</v>
      </c>
      <c r="E19" s="74">
        <f t="shared" si="0"/>
        <v>-527069721</v>
      </c>
      <c r="F19" s="75">
        <v>-164785719</v>
      </c>
      <c r="G19" s="76">
        <v>-731270250</v>
      </c>
      <c r="H19" s="77">
        <f t="shared" si="1"/>
        <v>-566484531</v>
      </c>
      <c r="I19" s="77">
        <v>-745566526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85642519</v>
      </c>
      <c r="M22" s="85">
        <v>-19675250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2294132</v>
      </c>
      <c r="E23" s="65">
        <f t="shared" si="0"/>
        <v>2294132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85642519</v>
      </c>
      <c r="M23" s="85">
        <v>-19675250</v>
      </c>
      <c r="N23" s="32">
        <f t="shared" si="4"/>
        <v>2.6787301760706037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188784640</v>
      </c>
      <c r="D24" s="64">
        <v>272133027</v>
      </c>
      <c r="E24" s="65">
        <f t="shared" si="0"/>
        <v>83348387</v>
      </c>
      <c r="F24" s="63">
        <v>219090250</v>
      </c>
      <c r="G24" s="64">
        <v>199415000</v>
      </c>
      <c r="H24" s="65">
        <f t="shared" si="1"/>
        <v>-19675250</v>
      </c>
      <c r="I24" s="65">
        <v>215053100</v>
      </c>
      <c r="J24" s="30">
        <f t="shared" si="2"/>
        <v>44.149983282538244</v>
      </c>
      <c r="K24" s="31">
        <f t="shared" si="3"/>
        <v>-8.980431580136496</v>
      </c>
      <c r="L24" s="84">
        <v>85642519</v>
      </c>
      <c r="M24" s="85">
        <v>-19675250</v>
      </c>
      <c r="N24" s="32">
        <f t="shared" si="4"/>
        <v>97.3212698239294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85642519</v>
      </c>
      <c r="M25" s="85">
        <v>-19675250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188784640</v>
      </c>
      <c r="D26" s="67">
        <v>274427159</v>
      </c>
      <c r="E26" s="68">
        <f t="shared" si="0"/>
        <v>85642519</v>
      </c>
      <c r="F26" s="66">
        <v>219090250</v>
      </c>
      <c r="G26" s="67">
        <v>199415000</v>
      </c>
      <c r="H26" s="68">
        <f t="shared" si="1"/>
        <v>-19675250</v>
      </c>
      <c r="I26" s="68">
        <v>215053100</v>
      </c>
      <c r="J26" s="43">
        <f t="shared" si="2"/>
        <v>45.36519443530999</v>
      </c>
      <c r="K26" s="36">
        <f t="shared" si="3"/>
        <v>-8.980431580136496</v>
      </c>
      <c r="L26" s="89">
        <v>85642519</v>
      </c>
      <c r="M26" s="87">
        <v>-19675250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135677640</v>
      </c>
      <c r="D28" s="64">
        <v>85921250</v>
      </c>
      <c r="E28" s="65">
        <f t="shared" si="0"/>
        <v>-49756390</v>
      </c>
      <c r="F28" s="63">
        <v>149069250</v>
      </c>
      <c r="G28" s="64">
        <v>113671000</v>
      </c>
      <c r="H28" s="65">
        <f t="shared" si="1"/>
        <v>-35398250</v>
      </c>
      <c r="I28" s="65">
        <v>118113000</v>
      </c>
      <c r="J28" s="30">
        <f t="shared" si="2"/>
        <v>-36.67250550643422</v>
      </c>
      <c r="K28" s="31">
        <f t="shared" si="3"/>
        <v>-23.746178370119928</v>
      </c>
      <c r="L28" s="84">
        <v>62302999</v>
      </c>
      <c r="M28" s="85">
        <v>39880000</v>
      </c>
      <c r="N28" s="32">
        <f t="shared" si="4"/>
        <v>-79.86195014464712</v>
      </c>
      <c r="O28" s="31">
        <f t="shared" si="5"/>
        <v>-88.7619107321966</v>
      </c>
      <c r="P28" s="6"/>
      <c r="Q28" s="33"/>
    </row>
    <row r="29" spans="1:17" ht="12.75">
      <c r="A29" s="7"/>
      <c r="B29" s="29" t="s">
        <v>33</v>
      </c>
      <c r="C29" s="63">
        <v>19502000</v>
      </c>
      <c r="D29" s="64">
        <v>42510000</v>
      </c>
      <c r="E29" s="65">
        <f t="shared" si="0"/>
        <v>23008000</v>
      </c>
      <c r="F29" s="63">
        <v>35101000</v>
      </c>
      <c r="G29" s="64">
        <v>43401000</v>
      </c>
      <c r="H29" s="65">
        <f t="shared" si="1"/>
        <v>8300000</v>
      </c>
      <c r="I29" s="65">
        <v>70500000</v>
      </c>
      <c r="J29" s="30">
        <f t="shared" si="2"/>
        <v>117.97764331863398</v>
      </c>
      <c r="K29" s="31">
        <f t="shared" si="3"/>
        <v>23.64604997008632</v>
      </c>
      <c r="L29" s="84">
        <v>62302999</v>
      </c>
      <c r="M29" s="85">
        <v>39880000</v>
      </c>
      <c r="N29" s="32">
        <f t="shared" si="4"/>
        <v>36.92920143378652</v>
      </c>
      <c r="O29" s="31">
        <f t="shared" si="5"/>
        <v>20.81243731193581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62302999</v>
      </c>
      <c r="M30" s="85">
        <v>39880000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25605000</v>
      </c>
      <c r="D31" s="64">
        <v>39500000</v>
      </c>
      <c r="E31" s="65">
        <f t="shared" si="0"/>
        <v>13895000</v>
      </c>
      <c r="F31" s="63">
        <v>24920000</v>
      </c>
      <c r="G31" s="64">
        <v>25200000</v>
      </c>
      <c r="H31" s="65">
        <f t="shared" si="1"/>
        <v>280000</v>
      </c>
      <c r="I31" s="65">
        <v>35500000</v>
      </c>
      <c r="J31" s="30">
        <f t="shared" si="2"/>
        <v>54.26674477641086</v>
      </c>
      <c r="K31" s="31">
        <f t="shared" si="3"/>
        <v>1.1235955056179776</v>
      </c>
      <c r="L31" s="84">
        <v>62302999</v>
      </c>
      <c r="M31" s="85">
        <v>39880000</v>
      </c>
      <c r="N31" s="32">
        <f t="shared" si="4"/>
        <v>22.3022971976036</v>
      </c>
      <c r="O31" s="31">
        <f t="shared" si="5"/>
        <v>0.7021063189568706</v>
      </c>
      <c r="P31" s="6"/>
      <c r="Q31" s="33"/>
    </row>
    <row r="32" spans="1:17" ht="12.75">
      <c r="A32" s="7"/>
      <c r="B32" s="29" t="s">
        <v>36</v>
      </c>
      <c r="C32" s="63">
        <v>8000000</v>
      </c>
      <c r="D32" s="64">
        <v>83156389</v>
      </c>
      <c r="E32" s="65">
        <f t="shared" si="0"/>
        <v>75156389</v>
      </c>
      <c r="F32" s="63">
        <v>10000000</v>
      </c>
      <c r="G32" s="64">
        <v>76698250</v>
      </c>
      <c r="H32" s="65">
        <f t="shared" si="1"/>
        <v>66698250</v>
      </c>
      <c r="I32" s="65">
        <v>68640100</v>
      </c>
      <c r="J32" s="30">
        <f t="shared" si="2"/>
        <v>939.4548625000001</v>
      </c>
      <c r="K32" s="31">
        <f t="shared" si="3"/>
        <v>666.9825000000001</v>
      </c>
      <c r="L32" s="84">
        <v>62302999</v>
      </c>
      <c r="M32" s="85">
        <v>39880000</v>
      </c>
      <c r="N32" s="32">
        <f t="shared" si="4"/>
        <v>120.63045151325701</v>
      </c>
      <c r="O32" s="31">
        <f t="shared" si="5"/>
        <v>167.2473671013039</v>
      </c>
      <c r="P32" s="6"/>
      <c r="Q32" s="33"/>
    </row>
    <row r="33" spans="1:17" ht="17.25" thickBot="1">
      <c r="A33" s="7"/>
      <c r="B33" s="57" t="s">
        <v>37</v>
      </c>
      <c r="C33" s="81">
        <v>188784640</v>
      </c>
      <c r="D33" s="82">
        <v>251087639</v>
      </c>
      <c r="E33" s="83">
        <f t="shared" si="0"/>
        <v>62302999</v>
      </c>
      <c r="F33" s="81">
        <v>219090250</v>
      </c>
      <c r="G33" s="82">
        <v>258970250</v>
      </c>
      <c r="H33" s="83">
        <f t="shared" si="1"/>
        <v>39880000</v>
      </c>
      <c r="I33" s="83">
        <v>292753100</v>
      </c>
      <c r="J33" s="58">
        <f t="shared" si="2"/>
        <v>33.002154730384845</v>
      </c>
      <c r="K33" s="59">
        <f t="shared" si="3"/>
        <v>18.20254438524763</v>
      </c>
      <c r="L33" s="96">
        <v>62302999</v>
      </c>
      <c r="M33" s="97">
        <v>39880000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366024346</v>
      </c>
      <c r="D8" s="64">
        <v>390288137</v>
      </c>
      <c r="E8" s="65">
        <f>($D8-$C8)</f>
        <v>24263791</v>
      </c>
      <c r="F8" s="63">
        <v>380006393</v>
      </c>
      <c r="G8" s="64">
        <v>412384298</v>
      </c>
      <c r="H8" s="65">
        <f>($G8-$F8)</f>
        <v>32377905</v>
      </c>
      <c r="I8" s="65">
        <v>425805056</v>
      </c>
      <c r="J8" s="30">
        <f>IF($C8=0,0,($E8/$C8)*100)</f>
        <v>6.629010136937722</v>
      </c>
      <c r="K8" s="31">
        <f>IF($F8=0,0,($H8/$F8)*100)</f>
        <v>8.520357971977592</v>
      </c>
      <c r="L8" s="84">
        <v>64398513</v>
      </c>
      <c r="M8" s="85">
        <v>104672733</v>
      </c>
      <c r="N8" s="32">
        <f>IF($L8=0,0,($E8/$L8)*100)</f>
        <v>37.67756407667363</v>
      </c>
      <c r="O8" s="31">
        <f>IF($M8=0,0,($H8/$M8)*100)</f>
        <v>30.932511335115326</v>
      </c>
      <c r="P8" s="6"/>
      <c r="Q8" s="33"/>
    </row>
    <row r="9" spans="1:17" ht="12.75">
      <c r="A9" s="3"/>
      <c r="B9" s="29" t="s">
        <v>16</v>
      </c>
      <c r="C9" s="63">
        <v>865408762</v>
      </c>
      <c r="D9" s="64">
        <v>904137790</v>
      </c>
      <c r="E9" s="65">
        <f>($D9-$C9)</f>
        <v>38729028</v>
      </c>
      <c r="F9" s="63">
        <v>941623178</v>
      </c>
      <c r="G9" s="64">
        <v>1007130413</v>
      </c>
      <c r="H9" s="65">
        <f>($G9-$F9)</f>
        <v>65507235</v>
      </c>
      <c r="I9" s="65">
        <v>1106320522</v>
      </c>
      <c r="J9" s="30">
        <f>IF($C9=0,0,($E9/$C9)*100)</f>
        <v>4.475229475432559</v>
      </c>
      <c r="K9" s="31">
        <f>IF($F9=0,0,($H9/$F9)*100)</f>
        <v>6.956841816398024</v>
      </c>
      <c r="L9" s="84">
        <v>64398513</v>
      </c>
      <c r="M9" s="85">
        <v>104672733</v>
      </c>
      <c r="N9" s="32">
        <f>IF($L9=0,0,($E9/$L9)*100)</f>
        <v>60.13963086383687</v>
      </c>
      <c r="O9" s="31">
        <f>IF($M9=0,0,($H9/$M9)*100)</f>
        <v>62.582903037412805</v>
      </c>
      <c r="P9" s="6"/>
      <c r="Q9" s="33"/>
    </row>
    <row r="10" spans="1:17" ht="12.75">
      <c r="A10" s="3"/>
      <c r="B10" s="29" t="s">
        <v>17</v>
      </c>
      <c r="C10" s="63">
        <v>345757944</v>
      </c>
      <c r="D10" s="64">
        <v>347163638</v>
      </c>
      <c r="E10" s="65">
        <f aca="true" t="shared" si="0" ref="E10:E33">($D10-$C10)</f>
        <v>1405694</v>
      </c>
      <c r="F10" s="63">
        <v>367341377</v>
      </c>
      <c r="G10" s="64">
        <v>374128970</v>
      </c>
      <c r="H10" s="65">
        <f aca="true" t="shared" si="1" ref="H10:H33">($G10-$F10)</f>
        <v>6787593</v>
      </c>
      <c r="I10" s="65">
        <v>407062707</v>
      </c>
      <c r="J10" s="30">
        <f aca="true" t="shared" si="2" ref="J10:J33">IF($C10=0,0,($E10/$C10)*100)</f>
        <v>0.40655436104745</v>
      </c>
      <c r="K10" s="31">
        <f aca="true" t="shared" si="3" ref="K10:K33">IF($F10=0,0,($H10/$F10)*100)</f>
        <v>1.847761625829589</v>
      </c>
      <c r="L10" s="84">
        <v>64398513</v>
      </c>
      <c r="M10" s="85">
        <v>104672733</v>
      </c>
      <c r="N10" s="32">
        <f aca="true" t="shared" si="4" ref="N10:N33">IF($L10=0,0,($E10/$L10)*100)</f>
        <v>2.1828050594894948</v>
      </c>
      <c r="O10" s="31">
        <f aca="true" t="shared" si="5" ref="O10:O33">IF($M10=0,0,($H10/$M10)*100)</f>
        <v>6.484585627471866</v>
      </c>
      <c r="P10" s="6"/>
      <c r="Q10" s="33"/>
    </row>
    <row r="11" spans="1:17" ht="16.5">
      <c r="A11" s="7"/>
      <c r="B11" s="34" t="s">
        <v>18</v>
      </c>
      <c r="C11" s="66">
        <v>1577191052</v>
      </c>
      <c r="D11" s="67">
        <v>1641589565</v>
      </c>
      <c r="E11" s="68">
        <f t="shared" si="0"/>
        <v>64398513</v>
      </c>
      <c r="F11" s="66">
        <v>1688970948</v>
      </c>
      <c r="G11" s="67">
        <v>1793643681</v>
      </c>
      <c r="H11" s="68">
        <f t="shared" si="1"/>
        <v>104672733</v>
      </c>
      <c r="I11" s="68">
        <v>1939188285</v>
      </c>
      <c r="J11" s="35">
        <f t="shared" si="2"/>
        <v>4.0831142757459675</v>
      </c>
      <c r="K11" s="36">
        <f t="shared" si="3"/>
        <v>6.197426493566898</v>
      </c>
      <c r="L11" s="86">
        <v>64398513</v>
      </c>
      <c r="M11" s="87">
        <v>104672733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583269376</v>
      </c>
      <c r="D13" s="64">
        <v>597648259</v>
      </c>
      <c r="E13" s="65">
        <f t="shared" si="0"/>
        <v>14378883</v>
      </c>
      <c r="F13" s="63">
        <v>623129157</v>
      </c>
      <c r="G13" s="64">
        <v>636098032</v>
      </c>
      <c r="H13" s="65">
        <f t="shared" si="1"/>
        <v>12968875</v>
      </c>
      <c r="I13" s="65">
        <v>678395638</v>
      </c>
      <c r="J13" s="30">
        <f t="shared" si="2"/>
        <v>2.465221661148896</v>
      </c>
      <c r="K13" s="31">
        <f t="shared" si="3"/>
        <v>2.0812499069113533</v>
      </c>
      <c r="L13" s="84">
        <v>87609676</v>
      </c>
      <c r="M13" s="85">
        <v>119152888</v>
      </c>
      <c r="N13" s="32">
        <f t="shared" si="4"/>
        <v>16.412437137651324</v>
      </c>
      <c r="O13" s="31">
        <f t="shared" si="5"/>
        <v>10.884230519028629</v>
      </c>
      <c r="P13" s="6"/>
      <c r="Q13" s="33"/>
    </row>
    <row r="14" spans="1:17" ht="12.75">
      <c r="A14" s="3"/>
      <c r="B14" s="29" t="s">
        <v>21</v>
      </c>
      <c r="C14" s="63">
        <v>21121150</v>
      </c>
      <c r="D14" s="64">
        <v>21121150</v>
      </c>
      <c r="E14" s="65">
        <f t="shared" si="0"/>
        <v>0</v>
      </c>
      <c r="F14" s="63">
        <v>22154011</v>
      </c>
      <c r="G14" s="64">
        <v>22177206</v>
      </c>
      <c r="H14" s="65">
        <f t="shared" si="1"/>
        <v>23195</v>
      </c>
      <c r="I14" s="65">
        <v>23396953</v>
      </c>
      <c r="J14" s="30">
        <f t="shared" si="2"/>
        <v>0</v>
      </c>
      <c r="K14" s="31">
        <f t="shared" si="3"/>
        <v>0.10469887371636676</v>
      </c>
      <c r="L14" s="84">
        <v>87609676</v>
      </c>
      <c r="M14" s="85">
        <v>119152888</v>
      </c>
      <c r="N14" s="32">
        <f t="shared" si="4"/>
        <v>0</v>
      </c>
      <c r="O14" s="31">
        <f t="shared" si="5"/>
        <v>0.01946658649180203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87609676</v>
      </c>
      <c r="M15" s="85">
        <v>119152888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492877466</v>
      </c>
      <c r="D16" s="64">
        <v>523648552</v>
      </c>
      <c r="E16" s="65">
        <f t="shared" si="0"/>
        <v>30771086</v>
      </c>
      <c r="F16" s="63">
        <v>531721109</v>
      </c>
      <c r="G16" s="64">
        <v>591735375</v>
      </c>
      <c r="H16" s="65">
        <f t="shared" si="1"/>
        <v>60014266</v>
      </c>
      <c r="I16" s="65">
        <v>667565378</v>
      </c>
      <c r="J16" s="30">
        <f t="shared" si="2"/>
        <v>6.243151315016703</v>
      </c>
      <c r="K16" s="31">
        <f t="shared" si="3"/>
        <v>11.286793957243477</v>
      </c>
      <c r="L16" s="84">
        <v>87609676</v>
      </c>
      <c r="M16" s="85">
        <v>119152888</v>
      </c>
      <c r="N16" s="32">
        <f t="shared" si="4"/>
        <v>35.12293094201147</v>
      </c>
      <c r="O16" s="31">
        <f t="shared" si="5"/>
        <v>50.36744556288052</v>
      </c>
      <c r="P16" s="6"/>
      <c r="Q16" s="33"/>
    </row>
    <row r="17" spans="1:17" ht="12.75">
      <c r="A17" s="3"/>
      <c r="B17" s="29" t="s">
        <v>23</v>
      </c>
      <c r="C17" s="63">
        <v>536754110</v>
      </c>
      <c r="D17" s="64">
        <v>579213817</v>
      </c>
      <c r="E17" s="65">
        <f t="shared" si="0"/>
        <v>42459707</v>
      </c>
      <c r="F17" s="63">
        <v>569573559</v>
      </c>
      <c r="G17" s="64">
        <v>615720111</v>
      </c>
      <c r="H17" s="65">
        <f t="shared" si="1"/>
        <v>46146552</v>
      </c>
      <c r="I17" s="65">
        <v>641627428</v>
      </c>
      <c r="J17" s="42">
        <f t="shared" si="2"/>
        <v>7.910457732685083</v>
      </c>
      <c r="K17" s="31">
        <f t="shared" si="3"/>
        <v>8.101947724016451</v>
      </c>
      <c r="L17" s="88">
        <v>87609676</v>
      </c>
      <c r="M17" s="85">
        <v>119152888</v>
      </c>
      <c r="N17" s="32">
        <f t="shared" si="4"/>
        <v>48.464631920337204</v>
      </c>
      <c r="O17" s="31">
        <f t="shared" si="5"/>
        <v>38.728857331599045</v>
      </c>
      <c r="P17" s="6"/>
      <c r="Q17" s="33"/>
    </row>
    <row r="18" spans="1:17" ht="16.5">
      <c r="A18" s="3"/>
      <c r="B18" s="34" t="s">
        <v>24</v>
      </c>
      <c r="C18" s="66">
        <v>1634022102</v>
      </c>
      <c r="D18" s="67">
        <v>1721631778</v>
      </c>
      <c r="E18" s="68">
        <f t="shared" si="0"/>
        <v>87609676</v>
      </c>
      <c r="F18" s="66">
        <v>1746577836</v>
      </c>
      <c r="G18" s="67">
        <v>1865730724</v>
      </c>
      <c r="H18" s="68">
        <f t="shared" si="1"/>
        <v>119152888</v>
      </c>
      <c r="I18" s="68">
        <v>2010985397</v>
      </c>
      <c r="J18" s="43">
        <f t="shared" si="2"/>
        <v>5.361596755194931</v>
      </c>
      <c r="K18" s="36">
        <f t="shared" si="3"/>
        <v>6.822077181105371</v>
      </c>
      <c r="L18" s="89">
        <v>87609676</v>
      </c>
      <c r="M18" s="87">
        <v>119152888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-56831050</v>
      </c>
      <c r="D19" s="73">
        <v>-80042213</v>
      </c>
      <c r="E19" s="74">
        <f t="shared" si="0"/>
        <v>-23211163</v>
      </c>
      <c r="F19" s="75">
        <v>-57606888</v>
      </c>
      <c r="G19" s="76">
        <v>-72087043</v>
      </c>
      <c r="H19" s="77">
        <f t="shared" si="1"/>
        <v>-14480155</v>
      </c>
      <c r="I19" s="77">
        <v>-71797112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187121908</v>
      </c>
      <c r="D22" s="64">
        <v>13980000</v>
      </c>
      <c r="E22" s="65">
        <f t="shared" si="0"/>
        <v>-173141908</v>
      </c>
      <c r="F22" s="63">
        <v>160536700</v>
      </c>
      <c r="G22" s="64">
        <v>17610000</v>
      </c>
      <c r="H22" s="65">
        <f t="shared" si="1"/>
        <v>-142926700</v>
      </c>
      <c r="I22" s="65">
        <v>21500004</v>
      </c>
      <c r="J22" s="30">
        <f t="shared" si="2"/>
        <v>-92.5289346664849</v>
      </c>
      <c r="K22" s="31">
        <f t="shared" si="3"/>
        <v>-89.03054566339037</v>
      </c>
      <c r="L22" s="84">
        <v>-231668715</v>
      </c>
      <c r="M22" s="85">
        <v>-160755096</v>
      </c>
      <c r="N22" s="32">
        <f t="shared" si="4"/>
        <v>74.73685344177784</v>
      </c>
      <c r="O22" s="31">
        <f t="shared" si="5"/>
        <v>88.90959201691497</v>
      </c>
      <c r="P22" s="6"/>
      <c r="Q22" s="33"/>
    </row>
    <row r="23" spans="1:17" ht="12.75">
      <c r="A23" s="7"/>
      <c r="B23" s="29" t="s">
        <v>28</v>
      </c>
      <c r="C23" s="63">
        <v>113843530</v>
      </c>
      <c r="D23" s="64">
        <v>13386483</v>
      </c>
      <c r="E23" s="65">
        <f t="shared" si="0"/>
        <v>-100457047</v>
      </c>
      <c r="F23" s="63">
        <v>102466105</v>
      </c>
      <c r="G23" s="64">
        <v>11426829</v>
      </c>
      <c r="H23" s="65">
        <f t="shared" si="1"/>
        <v>-91039276</v>
      </c>
      <c r="I23" s="65">
        <v>12023724</v>
      </c>
      <c r="J23" s="30">
        <f t="shared" si="2"/>
        <v>-88.24133176474763</v>
      </c>
      <c r="K23" s="31">
        <f t="shared" si="3"/>
        <v>-88.84818643199134</v>
      </c>
      <c r="L23" s="84">
        <v>-231668715</v>
      </c>
      <c r="M23" s="85">
        <v>-160755096</v>
      </c>
      <c r="N23" s="32">
        <f t="shared" si="4"/>
        <v>43.362370702492136</v>
      </c>
      <c r="O23" s="31">
        <f t="shared" si="5"/>
        <v>56.63227994961976</v>
      </c>
      <c r="P23" s="6"/>
      <c r="Q23" s="33"/>
    </row>
    <row r="24" spans="1:17" ht="12.75">
      <c r="A24" s="7"/>
      <c r="B24" s="29" t="s">
        <v>29</v>
      </c>
      <c r="C24" s="63">
        <v>88437120</v>
      </c>
      <c r="D24" s="64">
        <v>130367360</v>
      </c>
      <c r="E24" s="65">
        <f t="shared" si="0"/>
        <v>41930240</v>
      </c>
      <c r="F24" s="63">
        <v>70907520</v>
      </c>
      <c r="G24" s="64">
        <v>144118400</v>
      </c>
      <c r="H24" s="65">
        <f t="shared" si="1"/>
        <v>73210880</v>
      </c>
      <c r="I24" s="65">
        <v>158583124</v>
      </c>
      <c r="J24" s="30">
        <f t="shared" si="2"/>
        <v>47.412489235289435</v>
      </c>
      <c r="K24" s="31">
        <f t="shared" si="3"/>
        <v>103.24840016968582</v>
      </c>
      <c r="L24" s="84">
        <v>-231668715</v>
      </c>
      <c r="M24" s="85">
        <v>-160755096</v>
      </c>
      <c r="N24" s="32">
        <f t="shared" si="4"/>
        <v>-18.099224144269975</v>
      </c>
      <c r="O24" s="31">
        <f t="shared" si="5"/>
        <v>-45.541871966534735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-231668715</v>
      </c>
      <c r="M25" s="85">
        <v>-160755096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389402558</v>
      </c>
      <c r="D26" s="67">
        <v>157733843</v>
      </c>
      <c r="E26" s="68">
        <f t="shared" si="0"/>
        <v>-231668715</v>
      </c>
      <c r="F26" s="66">
        <v>333910325</v>
      </c>
      <c r="G26" s="67">
        <v>173155229</v>
      </c>
      <c r="H26" s="68">
        <f t="shared" si="1"/>
        <v>-160755096</v>
      </c>
      <c r="I26" s="68">
        <v>192106852</v>
      </c>
      <c r="J26" s="43">
        <f t="shared" si="2"/>
        <v>-59.49337266551803</v>
      </c>
      <c r="K26" s="36">
        <f t="shared" si="3"/>
        <v>-48.143194134532976</v>
      </c>
      <c r="L26" s="89">
        <v>-231668715</v>
      </c>
      <c r="M26" s="87">
        <v>-160755096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102572825</v>
      </c>
      <c r="D28" s="64">
        <v>45925725</v>
      </c>
      <c r="E28" s="65">
        <f t="shared" si="0"/>
        <v>-56647100</v>
      </c>
      <c r="F28" s="63">
        <v>39262005</v>
      </c>
      <c r="G28" s="64">
        <v>28558104</v>
      </c>
      <c r="H28" s="65">
        <f t="shared" si="1"/>
        <v>-10703901</v>
      </c>
      <c r="I28" s="65">
        <v>37866396</v>
      </c>
      <c r="J28" s="30">
        <f t="shared" si="2"/>
        <v>-55.22622585465498</v>
      </c>
      <c r="K28" s="31">
        <f t="shared" si="3"/>
        <v>-27.26274677006434</v>
      </c>
      <c r="L28" s="84">
        <v>72734354</v>
      </c>
      <c r="M28" s="85">
        <v>56786780</v>
      </c>
      <c r="N28" s="32">
        <f t="shared" si="4"/>
        <v>-77.88217930690632</v>
      </c>
      <c r="O28" s="31">
        <f t="shared" si="5"/>
        <v>-18.84928323106188</v>
      </c>
      <c r="P28" s="6"/>
      <c r="Q28" s="33"/>
    </row>
    <row r="29" spans="1:17" ht="12.75">
      <c r="A29" s="7"/>
      <c r="B29" s="29" t="s">
        <v>33</v>
      </c>
      <c r="C29" s="63">
        <v>97315138</v>
      </c>
      <c r="D29" s="64">
        <v>68209112</v>
      </c>
      <c r="E29" s="65">
        <f t="shared" si="0"/>
        <v>-29106026</v>
      </c>
      <c r="F29" s="63">
        <v>116706404</v>
      </c>
      <c r="G29" s="64">
        <v>61182672</v>
      </c>
      <c r="H29" s="65">
        <f t="shared" si="1"/>
        <v>-55523732</v>
      </c>
      <c r="I29" s="65">
        <v>76546224</v>
      </c>
      <c r="J29" s="30">
        <f t="shared" si="2"/>
        <v>-29.90904251710561</v>
      </c>
      <c r="K29" s="31">
        <f t="shared" si="3"/>
        <v>-47.575565776150555</v>
      </c>
      <c r="L29" s="84">
        <v>72734354</v>
      </c>
      <c r="M29" s="85">
        <v>56786780</v>
      </c>
      <c r="N29" s="32">
        <f t="shared" si="4"/>
        <v>-40.01688940552081</v>
      </c>
      <c r="O29" s="31">
        <f t="shared" si="5"/>
        <v>-97.77580627040308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700000</v>
      </c>
      <c r="E30" s="65">
        <f t="shared" si="0"/>
        <v>700000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72734354</v>
      </c>
      <c r="M30" s="85">
        <v>56786780</v>
      </c>
      <c r="N30" s="32">
        <f t="shared" si="4"/>
        <v>0.9624062929052756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85405620</v>
      </c>
      <c r="D31" s="64">
        <v>68702360</v>
      </c>
      <c r="E31" s="65">
        <f t="shared" si="0"/>
        <v>-16703260</v>
      </c>
      <c r="F31" s="63">
        <v>78206016</v>
      </c>
      <c r="G31" s="64">
        <v>119448412</v>
      </c>
      <c r="H31" s="65">
        <f t="shared" si="1"/>
        <v>41242396</v>
      </c>
      <c r="I31" s="65">
        <v>101570136</v>
      </c>
      <c r="J31" s="30">
        <f t="shared" si="2"/>
        <v>-19.55756541548437</v>
      </c>
      <c r="K31" s="31">
        <f t="shared" si="3"/>
        <v>52.735579830584896</v>
      </c>
      <c r="L31" s="84">
        <v>72734354</v>
      </c>
      <c r="M31" s="85">
        <v>56786780</v>
      </c>
      <c r="N31" s="32">
        <f t="shared" si="4"/>
        <v>-22.964746480047104</v>
      </c>
      <c r="O31" s="31">
        <f t="shared" si="5"/>
        <v>72.62675573434521</v>
      </c>
      <c r="P31" s="6"/>
      <c r="Q31" s="33"/>
    </row>
    <row r="32" spans="1:17" ht="12.75">
      <c r="A32" s="7"/>
      <c r="B32" s="29" t="s">
        <v>36</v>
      </c>
      <c r="C32" s="63">
        <v>104108975</v>
      </c>
      <c r="D32" s="64">
        <v>278599715</v>
      </c>
      <c r="E32" s="65">
        <f t="shared" si="0"/>
        <v>174490740</v>
      </c>
      <c r="F32" s="63">
        <v>99735900</v>
      </c>
      <c r="G32" s="64">
        <v>181507917</v>
      </c>
      <c r="H32" s="65">
        <f t="shared" si="1"/>
        <v>81772017</v>
      </c>
      <c r="I32" s="65">
        <v>193044096</v>
      </c>
      <c r="J32" s="30">
        <f t="shared" si="2"/>
        <v>167.60393616400506</v>
      </c>
      <c r="K32" s="31">
        <f t="shared" si="3"/>
        <v>81.98854875726795</v>
      </c>
      <c r="L32" s="84">
        <v>72734354</v>
      </c>
      <c r="M32" s="85">
        <v>56786780</v>
      </c>
      <c r="N32" s="32">
        <f t="shared" si="4"/>
        <v>239.90140889956896</v>
      </c>
      <c r="O32" s="31">
        <f t="shared" si="5"/>
        <v>143.99833376711973</v>
      </c>
      <c r="P32" s="6"/>
      <c r="Q32" s="33"/>
    </row>
    <row r="33" spans="1:17" ht="17.25" thickBot="1">
      <c r="A33" s="7"/>
      <c r="B33" s="57" t="s">
        <v>37</v>
      </c>
      <c r="C33" s="81">
        <v>389402558</v>
      </c>
      <c r="D33" s="82">
        <v>462136912</v>
      </c>
      <c r="E33" s="83">
        <f t="shared" si="0"/>
        <v>72734354</v>
      </c>
      <c r="F33" s="81">
        <v>333910325</v>
      </c>
      <c r="G33" s="82">
        <v>390697105</v>
      </c>
      <c r="H33" s="83">
        <f t="shared" si="1"/>
        <v>56786780</v>
      </c>
      <c r="I33" s="83">
        <v>409026852</v>
      </c>
      <c r="J33" s="58">
        <f t="shared" si="2"/>
        <v>18.678447921238362</v>
      </c>
      <c r="K33" s="59">
        <f t="shared" si="3"/>
        <v>17.00659600747596</v>
      </c>
      <c r="L33" s="96">
        <v>72734354</v>
      </c>
      <c r="M33" s="97">
        <v>56786780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62997920</v>
      </c>
      <c r="D8" s="64">
        <v>-5796984</v>
      </c>
      <c r="E8" s="65">
        <f>($D8-$C8)</f>
        <v>-68794904</v>
      </c>
      <c r="F8" s="63">
        <v>66462806</v>
      </c>
      <c r="G8" s="64">
        <v>-5796984</v>
      </c>
      <c r="H8" s="65">
        <f>($G8-$F8)</f>
        <v>-72259790</v>
      </c>
      <c r="I8" s="65">
        <v>-6110021</v>
      </c>
      <c r="J8" s="30">
        <f>IF($C8=0,0,($E8/$C8)*100)</f>
        <v>-109.20186571239176</v>
      </c>
      <c r="K8" s="31">
        <f>IF($F8=0,0,($H8/$F8)*100)</f>
        <v>-108.72214754219074</v>
      </c>
      <c r="L8" s="84">
        <v>-161952289</v>
      </c>
      <c r="M8" s="85">
        <v>-62075231</v>
      </c>
      <c r="N8" s="32">
        <f>IF($L8=0,0,($E8/$L8)*100)</f>
        <v>42.4785005662995</v>
      </c>
      <c r="O8" s="31">
        <f>IF($M8=0,0,($H8/$M8)*100)</f>
        <v>116.40680000047038</v>
      </c>
      <c r="P8" s="6"/>
      <c r="Q8" s="33"/>
    </row>
    <row r="9" spans="1:17" ht="12.75">
      <c r="A9" s="3"/>
      <c r="B9" s="29" t="s">
        <v>16</v>
      </c>
      <c r="C9" s="63">
        <v>115403448</v>
      </c>
      <c r="D9" s="64">
        <v>135018898</v>
      </c>
      <c r="E9" s="65">
        <f>($D9-$C9)</f>
        <v>19615450</v>
      </c>
      <c r="F9" s="63">
        <v>121750638</v>
      </c>
      <c r="G9" s="64">
        <v>269983200</v>
      </c>
      <c r="H9" s="65">
        <f>($G9-$F9)</f>
        <v>148232562</v>
      </c>
      <c r="I9" s="65">
        <v>142308445</v>
      </c>
      <c r="J9" s="30">
        <f>IF($C9=0,0,($E9/$C9)*100)</f>
        <v>16.997282438216228</v>
      </c>
      <c r="K9" s="31">
        <f>IF($F9=0,0,($H9/$F9)*100)</f>
        <v>121.75095296009866</v>
      </c>
      <c r="L9" s="84">
        <v>-161952289</v>
      </c>
      <c r="M9" s="85">
        <v>-62075231</v>
      </c>
      <c r="N9" s="32">
        <f>IF($L9=0,0,($E9/$L9)*100)</f>
        <v>-12.111869564251728</v>
      </c>
      <c r="O9" s="31">
        <f>IF($M9=0,0,($H9/$M9)*100)</f>
        <v>-238.79502276842112</v>
      </c>
      <c r="P9" s="6"/>
      <c r="Q9" s="33"/>
    </row>
    <row r="10" spans="1:17" ht="12.75">
      <c r="A10" s="3"/>
      <c r="B10" s="29" t="s">
        <v>17</v>
      </c>
      <c r="C10" s="63">
        <v>92943088</v>
      </c>
      <c r="D10" s="64">
        <v>-19829747</v>
      </c>
      <c r="E10" s="65">
        <f aca="true" t="shared" si="0" ref="E10:E33">($D10-$C10)</f>
        <v>-112772835</v>
      </c>
      <c r="F10" s="63">
        <v>98054954</v>
      </c>
      <c r="G10" s="64">
        <v>-39993049</v>
      </c>
      <c r="H10" s="65">
        <f aca="true" t="shared" si="1" ref="H10:H33">($G10-$F10)</f>
        <v>-138048003</v>
      </c>
      <c r="I10" s="65">
        <v>-14258331</v>
      </c>
      <c r="J10" s="30">
        <f aca="true" t="shared" si="2" ref="J10:J33">IF($C10=0,0,($E10/$C10)*100)</f>
        <v>-121.33536492783628</v>
      </c>
      <c r="K10" s="31">
        <f aca="true" t="shared" si="3" ref="K10:K33">IF($F10=0,0,($H10/$F10)*100)</f>
        <v>-140.78636251259675</v>
      </c>
      <c r="L10" s="84">
        <v>-161952289</v>
      </c>
      <c r="M10" s="85">
        <v>-62075231</v>
      </c>
      <c r="N10" s="32">
        <f aca="true" t="shared" si="4" ref="N10:N33">IF($L10=0,0,($E10/$L10)*100)</f>
        <v>69.63336899795223</v>
      </c>
      <c r="O10" s="31">
        <f aca="true" t="shared" si="5" ref="O10:O33">IF($M10=0,0,($H10/$M10)*100)</f>
        <v>222.3882227679507</v>
      </c>
      <c r="P10" s="6"/>
      <c r="Q10" s="33"/>
    </row>
    <row r="11" spans="1:17" ht="16.5">
      <c r="A11" s="7"/>
      <c r="B11" s="34" t="s">
        <v>18</v>
      </c>
      <c r="C11" s="66">
        <v>271344456</v>
      </c>
      <c r="D11" s="67">
        <v>109392167</v>
      </c>
      <c r="E11" s="68">
        <f t="shared" si="0"/>
        <v>-161952289</v>
      </c>
      <c r="F11" s="66">
        <v>286268398</v>
      </c>
      <c r="G11" s="67">
        <v>224193167</v>
      </c>
      <c r="H11" s="68">
        <f t="shared" si="1"/>
        <v>-62075231</v>
      </c>
      <c r="I11" s="68">
        <v>121940093</v>
      </c>
      <c r="J11" s="35">
        <f t="shared" si="2"/>
        <v>-59.68512914817025</v>
      </c>
      <c r="K11" s="36">
        <f t="shared" si="3"/>
        <v>-21.68427651591497</v>
      </c>
      <c r="L11" s="86">
        <v>-161952289</v>
      </c>
      <c r="M11" s="87">
        <v>-62075231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103124285</v>
      </c>
      <c r="D13" s="64">
        <v>79441915</v>
      </c>
      <c r="E13" s="65">
        <f t="shared" si="0"/>
        <v>-23682370</v>
      </c>
      <c r="F13" s="63">
        <v>108796119</v>
      </c>
      <c r="G13" s="64">
        <v>158408962</v>
      </c>
      <c r="H13" s="65">
        <f t="shared" si="1"/>
        <v>49612843</v>
      </c>
      <c r="I13" s="65">
        <v>83718955</v>
      </c>
      <c r="J13" s="30">
        <f t="shared" si="2"/>
        <v>-22.964881647421848</v>
      </c>
      <c r="K13" s="31">
        <f t="shared" si="3"/>
        <v>45.60166617708119</v>
      </c>
      <c r="L13" s="84">
        <v>-136093418</v>
      </c>
      <c r="M13" s="85">
        <v>21129357</v>
      </c>
      <c r="N13" s="32">
        <f t="shared" si="4"/>
        <v>17.401554276489698</v>
      </c>
      <c r="O13" s="31">
        <f t="shared" si="5"/>
        <v>234.8052664356989</v>
      </c>
      <c r="P13" s="6"/>
      <c r="Q13" s="33"/>
    </row>
    <row r="14" spans="1:17" ht="12.75">
      <c r="A14" s="3"/>
      <c r="B14" s="29" t="s">
        <v>21</v>
      </c>
      <c r="C14" s="63">
        <v>25318102</v>
      </c>
      <c r="D14" s="64">
        <v>36</v>
      </c>
      <c r="E14" s="65">
        <f t="shared" si="0"/>
        <v>-25318066</v>
      </c>
      <c r="F14" s="63">
        <v>26710597</v>
      </c>
      <c r="G14" s="64">
        <v>0</v>
      </c>
      <c r="H14" s="65">
        <f t="shared" si="1"/>
        <v>-26710597</v>
      </c>
      <c r="I14" s="65">
        <v>6101905</v>
      </c>
      <c r="J14" s="30">
        <f t="shared" si="2"/>
        <v>-99.99985780924652</v>
      </c>
      <c r="K14" s="31">
        <f t="shared" si="3"/>
        <v>-100</v>
      </c>
      <c r="L14" s="84">
        <v>-136093418</v>
      </c>
      <c r="M14" s="85">
        <v>21129357</v>
      </c>
      <c r="N14" s="32">
        <f t="shared" si="4"/>
        <v>18.603446347419975</v>
      </c>
      <c r="O14" s="31">
        <f t="shared" si="5"/>
        <v>-126.41462302899231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-136093418</v>
      </c>
      <c r="M15" s="85">
        <v>21129357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55169968</v>
      </c>
      <c r="D16" s="64">
        <v>19790952</v>
      </c>
      <c r="E16" s="65">
        <f t="shared" si="0"/>
        <v>-35379016</v>
      </c>
      <c r="F16" s="63">
        <v>58204316</v>
      </c>
      <c r="G16" s="64">
        <v>48219828</v>
      </c>
      <c r="H16" s="65">
        <f t="shared" si="1"/>
        <v>-9984488</v>
      </c>
      <c r="I16" s="65">
        <v>15996012</v>
      </c>
      <c r="J16" s="30">
        <f t="shared" si="2"/>
        <v>-64.12730926361967</v>
      </c>
      <c r="K16" s="31">
        <f t="shared" si="3"/>
        <v>-17.154205540358898</v>
      </c>
      <c r="L16" s="84">
        <v>-136093418</v>
      </c>
      <c r="M16" s="85">
        <v>21129357</v>
      </c>
      <c r="N16" s="32">
        <f t="shared" si="4"/>
        <v>25.99612569066345</v>
      </c>
      <c r="O16" s="31">
        <f t="shared" si="5"/>
        <v>-47.25410243198598</v>
      </c>
      <c r="P16" s="6"/>
      <c r="Q16" s="33"/>
    </row>
    <row r="17" spans="1:17" ht="12.75">
      <c r="A17" s="3"/>
      <c r="B17" s="29" t="s">
        <v>23</v>
      </c>
      <c r="C17" s="63">
        <v>118703193</v>
      </c>
      <c r="D17" s="64">
        <v>66989227</v>
      </c>
      <c r="E17" s="65">
        <f t="shared" si="0"/>
        <v>-51713966</v>
      </c>
      <c r="F17" s="63">
        <v>125231869</v>
      </c>
      <c r="G17" s="64">
        <v>133443468</v>
      </c>
      <c r="H17" s="65">
        <f t="shared" si="1"/>
        <v>8211599</v>
      </c>
      <c r="I17" s="65">
        <v>70590094</v>
      </c>
      <c r="J17" s="42">
        <f t="shared" si="2"/>
        <v>-43.56577501668384</v>
      </c>
      <c r="K17" s="31">
        <f t="shared" si="3"/>
        <v>6.557116064442031</v>
      </c>
      <c r="L17" s="88">
        <v>-136093418</v>
      </c>
      <c r="M17" s="85">
        <v>21129357</v>
      </c>
      <c r="N17" s="32">
        <f t="shared" si="4"/>
        <v>37.99887368542688</v>
      </c>
      <c r="O17" s="31">
        <f t="shared" si="5"/>
        <v>38.863459025279376</v>
      </c>
      <c r="P17" s="6"/>
      <c r="Q17" s="33"/>
    </row>
    <row r="18" spans="1:17" ht="16.5">
      <c r="A18" s="3"/>
      <c r="B18" s="34" t="s">
        <v>24</v>
      </c>
      <c r="C18" s="66">
        <v>302315548</v>
      </c>
      <c r="D18" s="67">
        <v>166222130</v>
      </c>
      <c r="E18" s="68">
        <f t="shared" si="0"/>
        <v>-136093418</v>
      </c>
      <c r="F18" s="66">
        <v>318942901</v>
      </c>
      <c r="G18" s="67">
        <v>340072258</v>
      </c>
      <c r="H18" s="68">
        <f t="shared" si="1"/>
        <v>21129357</v>
      </c>
      <c r="I18" s="68">
        <v>176406966</v>
      </c>
      <c r="J18" s="43">
        <f t="shared" si="2"/>
        <v>-45.01700918141332</v>
      </c>
      <c r="K18" s="36">
        <f t="shared" si="3"/>
        <v>6.624808683231986</v>
      </c>
      <c r="L18" s="89">
        <v>-136093418</v>
      </c>
      <c r="M18" s="87">
        <v>21129357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-30971092</v>
      </c>
      <c r="D19" s="73">
        <v>-56829963</v>
      </c>
      <c r="E19" s="74">
        <f t="shared" si="0"/>
        <v>-25858871</v>
      </c>
      <c r="F19" s="75">
        <v>-32674503</v>
      </c>
      <c r="G19" s="76">
        <v>-115879091</v>
      </c>
      <c r="H19" s="77">
        <f t="shared" si="1"/>
        <v>-83204588</v>
      </c>
      <c r="I19" s="77">
        <v>-54466873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9807836</v>
      </c>
      <c r="M22" s="85">
        <v>77849592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13137478</v>
      </c>
      <c r="D23" s="64">
        <v>157944</v>
      </c>
      <c r="E23" s="65">
        <f t="shared" si="0"/>
        <v>-12979534</v>
      </c>
      <c r="F23" s="63">
        <v>13860039</v>
      </c>
      <c r="G23" s="64">
        <v>315600</v>
      </c>
      <c r="H23" s="65">
        <f t="shared" si="1"/>
        <v>-13544439</v>
      </c>
      <c r="I23" s="65">
        <v>166150</v>
      </c>
      <c r="J23" s="30">
        <f t="shared" si="2"/>
        <v>-98.79776011803789</v>
      </c>
      <c r="K23" s="31">
        <f t="shared" si="3"/>
        <v>-97.7229501302269</v>
      </c>
      <c r="L23" s="84">
        <v>9807836</v>
      </c>
      <c r="M23" s="85">
        <v>77849592</v>
      </c>
      <c r="N23" s="32">
        <f t="shared" si="4"/>
        <v>-132.33840777924917</v>
      </c>
      <c r="O23" s="31">
        <f t="shared" si="5"/>
        <v>-17.3982144954594</v>
      </c>
      <c r="P23" s="6"/>
      <c r="Q23" s="33"/>
    </row>
    <row r="24" spans="1:17" ht="12.75">
      <c r="A24" s="7"/>
      <c r="B24" s="29" t="s">
        <v>29</v>
      </c>
      <c r="C24" s="63">
        <v>48552394</v>
      </c>
      <c r="D24" s="64">
        <v>71339764</v>
      </c>
      <c r="E24" s="65">
        <f t="shared" si="0"/>
        <v>22787370</v>
      </c>
      <c r="F24" s="63">
        <v>51221921</v>
      </c>
      <c r="G24" s="64">
        <v>142615952</v>
      </c>
      <c r="H24" s="65">
        <f t="shared" si="1"/>
        <v>91394031</v>
      </c>
      <c r="I24" s="65">
        <v>40269615</v>
      </c>
      <c r="J24" s="30">
        <f t="shared" si="2"/>
        <v>46.933566241862344</v>
      </c>
      <c r="K24" s="31">
        <f t="shared" si="3"/>
        <v>178.42757400683976</v>
      </c>
      <c r="L24" s="84">
        <v>9807836</v>
      </c>
      <c r="M24" s="85">
        <v>77849592</v>
      </c>
      <c r="N24" s="32">
        <f t="shared" si="4"/>
        <v>232.33840777924914</v>
      </c>
      <c r="O24" s="31">
        <f t="shared" si="5"/>
        <v>117.3982144954594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9807836</v>
      </c>
      <c r="M25" s="85">
        <v>77849592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61689872</v>
      </c>
      <c r="D26" s="67">
        <v>71497708</v>
      </c>
      <c r="E26" s="68">
        <f t="shared" si="0"/>
        <v>9807836</v>
      </c>
      <c r="F26" s="66">
        <v>65081960</v>
      </c>
      <c r="G26" s="67">
        <v>142931552</v>
      </c>
      <c r="H26" s="68">
        <f t="shared" si="1"/>
        <v>77849592</v>
      </c>
      <c r="I26" s="68">
        <v>40435765</v>
      </c>
      <c r="J26" s="43">
        <f t="shared" si="2"/>
        <v>15.898616226663592</v>
      </c>
      <c r="K26" s="36">
        <f t="shared" si="3"/>
        <v>119.61777426494224</v>
      </c>
      <c r="L26" s="89">
        <v>9807836</v>
      </c>
      <c r="M26" s="87">
        <v>77849592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28669000</v>
      </c>
      <c r="D28" s="64">
        <v>49455016</v>
      </c>
      <c r="E28" s="65">
        <f t="shared" si="0"/>
        <v>20786016</v>
      </c>
      <c r="F28" s="63">
        <v>30244940</v>
      </c>
      <c r="G28" s="64">
        <v>98888000</v>
      </c>
      <c r="H28" s="65">
        <f t="shared" si="1"/>
        <v>68643060</v>
      </c>
      <c r="I28" s="65">
        <v>17247940</v>
      </c>
      <c r="J28" s="30">
        <f t="shared" si="2"/>
        <v>72.50345669538525</v>
      </c>
      <c r="K28" s="31">
        <f t="shared" si="3"/>
        <v>226.95717035642988</v>
      </c>
      <c r="L28" s="84">
        <v>12398144</v>
      </c>
      <c r="M28" s="85">
        <v>83025432</v>
      </c>
      <c r="N28" s="32">
        <f t="shared" si="4"/>
        <v>167.6542553466067</v>
      </c>
      <c r="O28" s="31">
        <f t="shared" si="5"/>
        <v>82.67714885241429</v>
      </c>
      <c r="P28" s="6"/>
      <c r="Q28" s="33"/>
    </row>
    <row r="29" spans="1:17" ht="12.75">
      <c r="A29" s="7"/>
      <c r="B29" s="29" t="s">
        <v>33</v>
      </c>
      <c r="C29" s="63">
        <v>9500756</v>
      </c>
      <c r="D29" s="64">
        <v>10529996</v>
      </c>
      <c r="E29" s="65">
        <f t="shared" si="0"/>
        <v>1029240</v>
      </c>
      <c r="F29" s="63">
        <v>10023298</v>
      </c>
      <c r="G29" s="64">
        <v>21040000</v>
      </c>
      <c r="H29" s="65">
        <f t="shared" si="1"/>
        <v>11016702</v>
      </c>
      <c r="I29" s="65">
        <v>11077036</v>
      </c>
      <c r="J29" s="30">
        <f t="shared" si="2"/>
        <v>10.833243165070233</v>
      </c>
      <c r="K29" s="31">
        <f t="shared" si="3"/>
        <v>109.91094946992497</v>
      </c>
      <c r="L29" s="84">
        <v>12398144</v>
      </c>
      <c r="M29" s="85">
        <v>83025432</v>
      </c>
      <c r="N29" s="32">
        <f t="shared" si="4"/>
        <v>8.301565137491547</v>
      </c>
      <c r="O29" s="31">
        <f t="shared" si="5"/>
        <v>13.26906916907099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12398144</v>
      </c>
      <c r="M30" s="85">
        <v>83025432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4532200</v>
      </c>
      <c r="D31" s="64">
        <v>0</v>
      </c>
      <c r="E31" s="65">
        <f t="shared" si="0"/>
        <v>-4532200</v>
      </c>
      <c r="F31" s="63">
        <v>4781471</v>
      </c>
      <c r="G31" s="64">
        <v>0</v>
      </c>
      <c r="H31" s="65">
        <f t="shared" si="1"/>
        <v>-4781471</v>
      </c>
      <c r="I31" s="65">
        <v>0</v>
      </c>
      <c r="J31" s="30">
        <f t="shared" si="2"/>
        <v>-100</v>
      </c>
      <c r="K31" s="31">
        <f t="shared" si="3"/>
        <v>-100</v>
      </c>
      <c r="L31" s="84">
        <v>12398144</v>
      </c>
      <c r="M31" s="85">
        <v>83025432</v>
      </c>
      <c r="N31" s="32">
        <f t="shared" si="4"/>
        <v>-36.55547152864171</v>
      </c>
      <c r="O31" s="31">
        <f t="shared" si="5"/>
        <v>-5.759043807203557</v>
      </c>
      <c r="P31" s="6"/>
      <c r="Q31" s="33"/>
    </row>
    <row r="32" spans="1:17" ht="12.75">
      <c r="A32" s="7"/>
      <c r="B32" s="29" t="s">
        <v>36</v>
      </c>
      <c r="C32" s="63">
        <v>18987916</v>
      </c>
      <c r="D32" s="64">
        <v>14103004</v>
      </c>
      <c r="E32" s="65">
        <f t="shared" si="0"/>
        <v>-4884912</v>
      </c>
      <c r="F32" s="63">
        <v>20032251</v>
      </c>
      <c r="G32" s="64">
        <v>28179392</v>
      </c>
      <c r="H32" s="65">
        <f t="shared" si="1"/>
        <v>8147141</v>
      </c>
      <c r="I32" s="65">
        <v>14835704</v>
      </c>
      <c r="J32" s="30">
        <f t="shared" si="2"/>
        <v>-25.726425164299233</v>
      </c>
      <c r="K32" s="31">
        <f t="shared" si="3"/>
        <v>40.67012239413334</v>
      </c>
      <c r="L32" s="84">
        <v>12398144</v>
      </c>
      <c r="M32" s="85">
        <v>83025432</v>
      </c>
      <c r="N32" s="32">
        <f t="shared" si="4"/>
        <v>-39.40034895545656</v>
      </c>
      <c r="O32" s="31">
        <f t="shared" si="5"/>
        <v>9.812825785718285</v>
      </c>
      <c r="P32" s="6"/>
      <c r="Q32" s="33"/>
    </row>
    <row r="33" spans="1:17" ht="17.25" thickBot="1">
      <c r="A33" s="7"/>
      <c r="B33" s="57" t="s">
        <v>37</v>
      </c>
      <c r="C33" s="81">
        <v>61689872</v>
      </c>
      <c r="D33" s="82">
        <v>74088016</v>
      </c>
      <c r="E33" s="83">
        <f t="shared" si="0"/>
        <v>12398144</v>
      </c>
      <c r="F33" s="81">
        <v>65081960</v>
      </c>
      <c r="G33" s="82">
        <v>148107392</v>
      </c>
      <c r="H33" s="83">
        <f t="shared" si="1"/>
        <v>83025432</v>
      </c>
      <c r="I33" s="83">
        <v>43160680</v>
      </c>
      <c r="J33" s="58">
        <f t="shared" si="2"/>
        <v>20.09753562140638</v>
      </c>
      <c r="K33" s="59">
        <f t="shared" si="3"/>
        <v>127.57057716147455</v>
      </c>
      <c r="L33" s="96">
        <v>12398144</v>
      </c>
      <c r="M33" s="97">
        <v>83025432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46894931</v>
      </c>
      <c r="D8" s="64">
        <v>49769768</v>
      </c>
      <c r="E8" s="65">
        <f>($D8-$C8)</f>
        <v>2874837</v>
      </c>
      <c r="F8" s="63">
        <v>49474153</v>
      </c>
      <c r="G8" s="64">
        <v>52457335</v>
      </c>
      <c r="H8" s="65">
        <f>($G8-$F8)</f>
        <v>2983182</v>
      </c>
      <c r="I8" s="65">
        <v>55290032</v>
      </c>
      <c r="J8" s="30">
        <f>IF($C8=0,0,($E8/$C8)*100)</f>
        <v>6.130378995546448</v>
      </c>
      <c r="K8" s="31">
        <f>IF($F8=0,0,($H8/$F8)*100)</f>
        <v>6.02977882208514</v>
      </c>
      <c r="L8" s="84">
        <v>1852582</v>
      </c>
      <c r="M8" s="85">
        <v>-36550754</v>
      </c>
      <c r="N8" s="32">
        <f>IF($L8=0,0,($E8/$L8)*100)</f>
        <v>155.18001362422825</v>
      </c>
      <c r="O8" s="31">
        <f>IF($M8=0,0,($H8/$M8)*100)</f>
        <v>-8.161752285602644</v>
      </c>
      <c r="P8" s="6"/>
      <c r="Q8" s="33"/>
    </row>
    <row r="9" spans="1:17" ht="12.75">
      <c r="A9" s="3"/>
      <c r="B9" s="29" t="s">
        <v>16</v>
      </c>
      <c r="C9" s="63">
        <v>163479805</v>
      </c>
      <c r="D9" s="64">
        <v>186856317</v>
      </c>
      <c r="E9" s="65">
        <f>($D9-$C9)</f>
        <v>23376512</v>
      </c>
      <c r="F9" s="63">
        <v>172471194</v>
      </c>
      <c r="G9" s="64">
        <v>196946558</v>
      </c>
      <c r="H9" s="65">
        <f>($G9-$F9)</f>
        <v>24475364</v>
      </c>
      <c r="I9" s="65">
        <v>207581673</v>
      </c>
      <c r="J9" s="30">
        <f>IF($C9=0,0,($E9/$C9)*100)</f>
        <v>14.299327063670036</v>
      </c>
      <c r="K9" s="31">
        <f>IF($F9=0,0,($H9/$F9)*100)</f>
        <v>14.190986582953673</v>
      </c>
      <c r="L9" s="84">
        <v>1852582</v>
      </c>
      <c r="M9" s="85">
        <v>-36550754</v>
      </c>
      <c r="N9" s="32">
        <f>IF($L9=0,0,($E9/$L9)*100)</f>
        <v>1261.8341320384197</v>
      </c>
      <c r="O9" s="31">
        <f>IF($M9=0,0,($H9/$M9)*100)</f>
        <v>-66.96267880000507</v>
      </c>
      <c r="P9" s="6"/>
      <c r="Q9" s="33"/>
    </row>
    <row r="10" spans="1:17" ht="12.75">
      <c r="A10" s="3"/>
      <c r="B10" s="29" t="s">
        <v>17</v>
      </c>
      <c r="C10" s="63">
        <v>542025300</v>
      </c>
      <c r="D10" s="64">
        <v>517626533</v>
      </c>
      <c r="E10" s="65">
        <f aca="true" t="shared" si="0" ref="E10:E33">($D10-$C10)</f>
        <v>-24398767</v>
      </c>
      <c r="F10" s="63">
        <v>586325286</v>
      </c>
      <c r="G10" s="64">
        <v>522315986</v>
      </c>
      <c r="H10" s="65">
        <f aca="true" t="shared" si="1" ref="H10:H33">($G10-$F10)</f>
        <v>-64009300</v>
      </c>
      <c r="I10" s="65">
        <v>563583414</v>
      </c>
      <c r="J10" s="30">
        <f aca="true" t="shared" si="2" ref="J10:J33">IF($C10=0,0,($E10/$C10)*100)</f>
        <v>-4.501407406628436</v>
      </c>
      <c r="K10" s="31">
        <f aca="true" t="shared" si="3" ref="K10:K33">IF($F10=0,0,($H10/$F10)*100)</f>
        <v>-10.917028742983465</v>
      </c>
      <c r="L10" s="84">
        <v>1852582</v>
      </c>
      <c r="M10" s="85">
        <v>-36550754</v>
      </c>
      <c r="N10" s="32">
        <f aca="true" t="shared" si="4" ref="N10:N33">IF($L10=0,0,($E10/$L10)*100)</f>
        <v>-1317.0141456626482</v>
      </c>
      <c r="O10" s="31">
        <f aca="true" t="shared" si="5" ref="O10:O33">IF($M10=0,0,($H10/$M10)*100)</f>
        <v>175.12443108560768</v>
      </c>
      <c r="P10" s="6"/>
      <c r="Q10" s="33"/>
    </row>
    <row r="11" spans="1:17" ht="16.5">
      <c r="A11" s="7"/>
      <c r="B11" s="34" t="s">
        <v>18</v>
      </c>
      <c r="C11" s="66">
        <v>752400036</v>
      </c>
      <c r="D11" s="67">
        <v>754252618</v>
      </c>
      <c r="E11" s="68">
        <f t="shared" si="0"/>
        <v>1852582</v>
      </c>
      <c r="F11" s="66">
        <v>808270633</v>
      </c>
      <c r="G11" s="67">
        <v>771719879</v>
      </c>
      <c r="H11" s="68">
        <f t="shared" si="1"/>
        <v>-36550754</v>
      </c>
      <c r="I11" s="68">
        <v>826455119</v>
      </c>
      <c r="J11" s="35">
        <f t="shared" si="2"/>
        <v>0.24622300788938292</v>
      </c>
      <c r="K11" s="36">
        <f t="shared" si="3"/>
        <v>-4.522093530026842</v>
      </c>
      <c r="L11" s="86">
        <v>1852582</v>
      </c>
      <c r="M11" s="87">
        <v>-36550754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144659292</v>
      </c>
      <c r="D13" s="64">
        <v>156764904</v>
      </c>
      <c r="E13" s="65">
        <f t="shared" si="0"/>
        <v>12105612</v>
      </c>
      <c r="F13" s="63">
        <v>152615554</v>
      </c>
      <c r="G13" s="64">
        <v>165212295</v>
      </c>
      <c r="H13" s="65">
        <f t="shared" si="1"/>
        <v>12596741</v>
      </c>
      <c r="I13" s="65">
        <v>174152637</v>
      </c>
      <c r="J13" s="30">
        <f t="shared" si="2"/>
        <v>8.368361155811547</v>
      </c>
      <c r="K13" s="31">
        <f t="shared" si="3"/>
        <v>8.25390379279428</v>
      </c>
      <c r="L13" s="84">
        <v>-235368893</v>
      </c>
      <c r="M13" s="85">
        <v>-246114100</v>
      </c>
      <c r="N13" s="32">
        <f t="shared" si="4"/>
        <v>-5.143250599389955</v>
      </c>
      <c r="O13" s="31">
        <f t="shared" si="5"/>
        <v>-5.118252469078366</v>
      </c>
      <c r="P13" s="6"/>
      <c r="Q13" s="33"/>
    </row>
    <row r="14" spans="1:17" ht="12.75">
      <c r="A14" s="3"/>
      <c r="B14" s="29" t="s">
        <v>21</v>
      </c>
      <c r="C14" s="63">
        <v>237770288</v>
      </c>
      <c r="D14" s="64">
        <v>86708900</v>
      </c>
      <c r="E14" s="65">
        <f t="shared" si="0"/>
        <v>-151061388</v>
      </c>
      <c r="F14" s="63">
        <v>250847654</v>
      </c>
      <c r="G14" s="64">
        <v>91391180</v>
      </c>
      <c r="H14" s="65">
        <f t="shared" si="1"/>
        <v>-159456474</v>
      </c>
      <c r="I14" s="65">
        <v>96326304</v>
      </c>
      <c r="J14" s="30">
        <f t="shared" si="2"/>
        <v>-63.53249149447975</v>
      </c>
      <c r="K14" s="31">
        <f t="shared" si="3"/>
        <v>-63.56705811568004</v>
      </c>
      <c r="L14" s="84">
        <v>-235368893</v>
      </c>
      <c r="M14" s="85">
        <v>-246114100</v>
      </c>
      <c r="N14" s="32">
        <f t="shared" si="4"/>
        <v>64.18069358043843</v>
      </c>
      <c r="O14" s="31">
        <f t="shared" si="5"/>
        <v>64.78965406695512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-235368893</v>
      </c>
      <c r="M15" s="85">
        <v>-246114100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134567768</v>
      </c>
      <c r="D16" s="64">
        <v>134262175</v>
      </c>
      <c r="E16" s="65">
        <f t="shared" si="0"/>
        <v>-305593</v>
      </c>
      <c r="F16" s="63">
        <v>141968995</v>
      </c>
      <c r="G16" s="64">
        <v>141512332</v>
      </c>
      <c r="H16" s="65">
        <f t="shared" si="1"/>
        <v>-456663</v>
      </c>
      <c r="I16" s="65">
        <v>149153998</v>
      </c>
      <c r="J16" s="30">
        <f t="shared" si="2"/>
        <v>-0.2270922707137418</v>
      </c>
      <c r="K16" s="31">
        <f t="shared" si="3"/>
        <v>-0.32166389569778947</v>
      </c>
      <c r="L16" s="84">
        <v>-235368893</v>
      </c>
      <c r="M16" s="85">
        <v>-246114100</v>
      </c>
      <c r="N16" s="32">
        <f t="shared" si="4"/>
        <v>0.12983576381098075</v>
      </c>
      <c r="O16" s="31">
        <f t="shared" si="5"/>
        <v>0.18554930416420676</v>
      </c>
      <c r="P16" s="6"/>
      <c r="Q16" s="33"/>
    </row>
    <row r="17" spans="1:17" ht="12.75">
      <c r="A17" s="3"/>
      <c r="B17" s="29" t="s">
        <v>23</v>
      </c>
      <c r="C17" s="63">
        <v>455913692</v>
      </c>
      <c r="D17" s="64">
        <v>359806168</v>
      </c>
      <c r="E17" s="65">
        <f t="shared" si="0"/>
        <v>-96107524</v>
      </c>
      <c r="F17" s="63">
        <v>477898489</v>
      </c>
      <c r="G17" s="64">
        <v>379100785</v>
      </c>
      <c r="H17" s="65">
        <f t="shared" si="1"/>
        <v>-98797704</v>
      </c>
      <c r="I17" s="65">
        <v>399553353</v>
      </c>
      <c r="J17" s="42">
        <f t="shared" si="2"/>
        <v>-21.080201293888756</v>
      </c>
      <c r="K17" s="31">
        <f t="shared" si="3"/>
        <v>-20.673366054522095</v>
      </c>
      <c r="L17" s="88">
        <v>-235368893</v>
      </c>
      <c r="M17" s="85">
        <v>-246114100</v>
      </c>
      <c r="N17" s="32">
        <f t="shared" si="4"/>
        <v>40.83272125514054</v>
      </c>
      <c r="O17" s="31">
        <f t="shared" si="5"/>
        <v>40.143049097959036</v>
      </c>
      <c r="P17" s="6"/>
      <c r="Q17" s="33"/>
    </row>
    <row r="18" spans="1:17" ht="16.5">
      <c r="A18" s="3"/>
      <c r="B18" s="34" t="s">
        <v>24</v>
      </c>
      <c r="C18" s="66">
        <v>972911040</v>
      </c>
      <c r="D18" s="67">
        <v>737542147</v>
      </c>
      <c r="E18" s="68">
        <f t="shared" si="0"/>
        <v>-235368893</v>
      </c>
      <c r="F18" s="66">
        <v>1023330692</v>
      </c>
      <c r="G18" s="67">
        <v>777216592</v>
      </c>
      <c r="H18" s="68">
        <f t="shared" si="1"/>
        <v>-246114100</v>
      </c>
      <c r="I18" s="68">
        <v>819186292</v>
      </c>
      <c r="J18" s="43">
        <f t="shared" si="2"/>
        <v>-24.192231696743825</v>
      </c>
      <c r="K18" s="36">
        <f t="shared" si="3"/>
        <v>-24.05029986142544</v>
      </c>
      <c r="L18" s="89">
        <v>-235368893</v>
      </c>
      <c r="M18" s="87">
        <v>-246114100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-220511004</v>
      </c>
      <c r="D19" s="73">
        <v>16710471</v>
      </c>
      <c r="E19" s="74">
        <f t="shared" si="0"/>
        <v>237221475</v>
      </c>
      <c r="F19" s="75">
        <v>-215060059</v>
      </c>
      <c r="G19" s="76">
        <v>-5496713</v>
      </c>
      <c r="H19" s="77">
        <f t="shared" si="1"/>
        <v>209563346</v>
      </c>
      <c r="I19" s="77">
        <v>7268827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11829200</v>
      </c>
      <c r="M22" s="85">
        <v>12464549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11829200</v>
      </c>
      <c r="M23" s="85">
        <v>12464549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150457550</v>
      </c>
      <c r="D24" s="64">
        <v>162286750</v>
      </c>
      <c r="E24" s="65">
        <f t="shared" si="0"/>
        <v>11829200</v>
      </c>
      <c r="F24" s="63">
        <v>158448150</v>
      </c>
      <c r="G24" s="64">
        <v>170912699</v>
      </c>
      <c r="H24" s="65">
        <f t="shared" si="1"/>
        <v>12464549</v>
      </c>
      <c r="I24" s="65">
        <v>133817000</v>
      </c>
      <c r="J24" s="30">
        <f t="shared" si="2"/>
        <v>7.862151151603891</v>
      </c>
      <c r="K24" s="31">
        <f t="shared" si="3"/>
        <v>7.8666421791608165</v>
      </c>
      <c r="L24" s="84">
        <v>11829200</v>
      </c>
      <c r="M24" s="85">
        <v>12464549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11829200</v>
      </c>
      <c r="M25" s="85">
        <v>12464549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150457550</v>
      </c>
      <c r="D26" s="67">
        <v>162286750</v>
      </c>
      <c r="E26" s="68">
        <f t="shared" si="0"/>
        <v>11829200</v>
      </c>
      <c r="F26" s="66">
        <v>158448150</v>
      </c>
      <c r="G26" s="67">
        <v>170912699</v>
      </c>
      <c r="H26" s="68">
        <f t="shared" si="1"/>
        <v>12464549</v>
      </c>
      <c r="I26" s="68">
        <v>133817000</v>
      </c>
      <c r="J26" s="43">
        <f t="shared" si="2"/>
        <v>7.862151151603891</v>
      </c>
      <c r="K26" s="36">
        <f t="shared" si="3"/>
        <v>7.8666421791608165</v>
      </c>
      <c r="L26" s="89">
        <v>11829200</v>
      </c>
      <c r="M26" s="87">
        <v>12464549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65029845</v>
      </c>
      <c r="D28" s="64">
        <v>76300000</v>
      </c>
      <c r="E28" s="65">
        <f t="shared" si="0"/>
        <v>11270155</v>
      </c>
      <c r="F28" s="63">
        <v>76462500</v>
      </c>
      <c r="G28" s="64">
        <v>86483199</v>
      </c>
      <c r="H28" s="65">
        <f t="shared" si="1"/>
        <v>10020699</v>
      </c>
      <c r="I28" s="65">
        <v>39000000</v>
      </c>
      <c r="J28" s="30">
        <f t="shared" si="2"/>
        <v>17.3307425229139</v>
      </c>
      <c r="K28" s="31">
        <f t="shared" si="3"/>
        <v>13.105377145659636</v>
      </c>
      <c r="L28" s="84">
        <v>17189200</v>
      </c>
      <c r="M28" s="85">
        <v>15464549</v>
      </c>
      <c r="N28" s="32">
        <f t="shared" si="4"/>
        <v>65.56532590231076</v>
      </c>
      <c r="O28" s="31">
        <f t="shared" si="5"/>
        <v>64.7978741572095</v>
      </c>
      <c r="P28" s="6"/>
      <c r="Q28" s="33"/>
    </row>
    <row r="29" spans="1:17" ht="12.75">
      <c r="A29" s="7"/>
      <c r="B29" s="29" t="s">
        <v>33</v>
      </c>
      <c r="C29" s="63">
        <v>17200000</v>
      </c>
      <c r="D29" s="64">
        <v>14053854</v>
      </c>
      <c r="E29" s="65">
        <f t="shared" si="0"/>
        <v>-3146146</v>
      </c>
      <c r="F29" s="63">
        <v>18818750</v>
      </c>
      <c r="G29" s="64">
        <v>15618746</v>
      </c>
      <c r="H29" s="65">
        <f t="shared" si="1"/>
        <v>-3200004</v>
      </c>
      <c r="I29" s="65">
        <v>16770000</v>
      </c>
      <c r="J29" s="30">
        <f t="shared" si="2"/>
        <v>-18.291546511627907</v>
      </c>
      <c r="K29" s="31">
        <f t="shared" si="3"/>
        <v>-17.004338757887744</v>
      </c>
      <c r="L29" s="84">
        <v>17189200</v>
      </c>
      <c r="M29" s="85">
        <v>15464549</v>
      </c>
      <c r="N29" s="32">
        <f t="shared" si="4"/>
        <v>-18.30303911758546</v>
      </c>
      <c r="O29" s="31">
        <f t="shared" si="5"/>
        <v>-20.692514214284554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17189200</v>
      </c>
      <c r="M30" s="85">
        <v>15464549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35488750</v>
      </c>
      <c r="D31" s="64">
        <v>37775913</v>
      </c>
      <c r="E31" s="65">
        <f t="shared" si="0"/>
        <v>2287163</v>
      </c>
      <c r="F31" s="63">
        <v>36881250</v>
      </c>
      <c r="G31" s="64">
        <v>35025000</v>
      </c>
      <c r="H31" s="65">
        <f t="shared" si="1"/>
        <v>-1856250</v>
      </c>
      <c r="I31" s="65">
        <v>6881250</v>
      </c>
      <c r="J31" s="30">
        <f t="shared" si="2"/>
        <v>6.444755028001832</v>
      </c>
      <c r="K31" s="31">
        <f t="shared" si="3"/>
        <v>-5.033045246568378</v>
      </c>
      <c r="L31" s="84">
        <v>17189200</v>
      </c>
      <c r="M31" s="85">
        <v>15464549</v>
      </c>
      <c r="N31" s="32">
        <f t="shared" si="4"/>
        <v>13.305814115840178</v>
      </c>
      <c r="O31" s="31">
        <f t="shared" si="5"/>
        <v>-12.00325984288323</v>
      </c>
      <c r="P31" s="6"/>
      <c r="Q31" s="33"/>
    </row>
    <row r="32" spans="1:17" ht="12.75">
      <c r="A32" s="7"/>
      <c r="B32" s="29" t="s">
        <v>36</v>
      </c>
      <c r="C32" s="63">
        <v>32738955</v>
      </c>
      <c r="D32" s="64">
        <v>39516983</v>
      </c>
      <c r="E32" s="65">
        <f t="shared" si="0"/>
        <v>6778028</v>
      </c>
      <c r="F32" s="63">
        <v>26285650</v>
      </c>
      <c r="G32" s="64">
        <v>36785754</v>
      </c>
      <c r="H32" s="65">
        <f t="shared" si="1"/>
        <v>10500104</v>
      </c>
      <c r="I32" s="65">
        <v>74165750</v>
      </c>
      <c r="J32" s="30">
        <f t="shared" si="2"/>
        <v>20.703250913170564</v>
      </c>
      <c r="K32" s="31">
        <f t="shared" si="3"/>
        <v>39.94614552046459</v>
      </c>
      <c r="L32" s="84">
        <v>17189200</v>
      </c>
      <c r="M32" s="85">
        <v>15464549</v>
      </c>
      <c r="N32" s="32">
        <f t="shared" si="4"/>
        <v>39.43189909943453</v>
      </c>
      <c r="O32" s="31">
        <f t="shared" si="5"/>
        <v>67.89789989995828</v>
      </c>
      <c r="P32" s="6"/>
      <c r="Q32" s="33"/>
    </row>
    <row r="33" spans="1:17" ht="17.25" thickBot="1">
      <c r="A33" s="7"/>
      <c r="B33" s="57" t="s">
        <v>37</v>
      </c>
      <c r="C33" s="81">
        <v>150457550</v>
      </c>
      <c r="D33" s="82">
        <v>167646750</v>
      </c>
      <c r="E33" s="83">
        <f t="shared" si="0"/>
        <v>17189200</v>
      </c>
      <c r="F33" s="81">
        <v>158448150</v>
      </c>
      <c r="G33" s="82">
        <v>173912699</v>
      </c>
      <c r="H33" s="83">
        <f t="shared" si="1"/>
        <v>15464549</v>
      </c>
      <c r="I33" s="83">
        <v>136817000</v>
      </c>
      <c r="J33" s="58">
        <f t="shared" si="2"/>
        <v>11.424617774249283</v>
      </c>
      <c r="K33" s="59">
        <f t="shared" si="3"/>
        <v>9.760006033519481</v>
      </c>
      <c r="L33" s="96">
        <v>17189200</v>
      </c>
      <c r="M33" s="97">
        <v>15464549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14244000</v>
      </c>
      <c r="D8" s="64">
        <v>6977712</v>
      </c>
      <c r="E8" s="65">
        <f>($D8-$C8)</f>
        <v>-7266288</v>
      </c>
      <c r="F8" s="63">
        <v>15774000</v>
      </c>
      <c r="G8" s="64">
        <v>7326596</v>
      </c>
      <c r="H8" s="65">
        <f>($G8-$F8)</f>
        <v>-8447404</v>
      </c>
      <c r="I8" s="65">
        <v>7692927</v>
      </c>
      <c r="J8" s="30">
        <f>IF($C8=0,0,($E8/$C8)*100)</f>
        <v>-51.01297388374052</v>
      </c>
      <c r="K8" s="31">
        <f>IF($F8=0,0,($H8/$F8)*100)</f>
        <v>-53.552706986179786</v>
      </c>
      <c r="L8" s="84">
        <v>-71316994</v>
      </c>
      <c r="M8" s="85">
        <v>-77291053</v>
      </c>
      <c r="N8" s="32">
        <f>IF($L8=0,0,($E8/$L8)*100)</f>
        <v>10.188718834672141</v>
      </c>
      <c r="O8" s="31">
        <f>IF($M8=0,0,($H8/$M8)*100)</f>
        <v>10.929342623912758</v>
      </c>
      <c r="P8" s="6"/>
      <c r="Q8" s="33"/>
    </row>
    <row r="9" spans="1:17" ht="12.75">
      <c r="A9" s="3"/>
      <c r="B9" s="29" t="s">
        <v>16</v>
      </c>
      <c r="C9" s="63">
        <v>49074000</v>
      </c>
      <c r="D9" s="64">
        <v>19304508</v>
      </c>
      <c r="E9" s="65">
        <f>($D9-$C9)</f>
        <v>-29769492</v>
      </c>
      <c r="F9" s="63">
        <v>54350000</v>
      </c>
      <c r="G9" s="64">
        <v>20269731</v>
      </c>
      <c r="H9" s="65">
        <f>($G9-$F9)</f>
        <v>-34080269</v>
      </c>
      <c r="I9" s="65">
        <v>21283219</v>
      </c>
      <c r="J9" s="30">
        <f>IF($C9=0,0,($E9/$C9)*100)</f>
        <v>-60.662452622569994</v>
      </c>
      <c r="K9" s="31">
        <f>IF($F9=0,0,($H9/$F9)*100)</f>
        <v>-62.7051867525299</v>
      </c>
      <c r="L9" s="84">
        <v>-71316994</v>
      </c>
      <c r="M9" s="85">
        <v>-77291053</v>
      </c>
      <c r="N9" s="32">
        <f>IF($L9=0,0,($E9/$L9)*100)</f>
        <v>41.74249408212578</v>
      </c>
      <c r="O9" s="31">
        <f>IF($M9=0,0,($H9/$M9)*100)</f>
        <v>44.093420489432326</v>
      </c>
      <c r="P9" s="6"/>
      <c r="Q9" s="33"/>
    </row>
    <row r="10" spans="1:17" ht="12.75">
      <c r="A10" s="3"/>
      <c r="B10" s="29" t="s">
        <v>17</v>
      </c>
      <c r="C10" s="63">
        <v>437709250</v>
      </c>
      <c r="D10" s="64">
        <v>403428036</v>
      </c>
      <c r="E10" s="65">
        <f aca="true" t="shared" si="0" ref="E10:E33">($D10-$C10)</f>
        <v>-34281214</v>
      </c>
      <c r="F10" s="63">
        <v>458362816</v>
      </c>
      <c r="G10" s="64">
        <v>423599436</v>
      </c>
      <c r="H10" s="65">
        <f aca="true" t="shared" si="1" ref="H10:H33">($G10-$F10)</f>
        <v>-34763380</v>
      </c>
      <c r="I10" s="65">
        <v>444779409</v>
      </c>
      <c r="J10" s="30">
        <f aca="true" t="shared" si="2" ref="J10:J33">IF($C10=0,0,($E10/$C10)*100)</f>
        <v>-7.831960142491848</v>
      </c>
      <c r="K10" s="31">
        <f aca="true" t="shared" si="3" ref="K10:K33">IF($F10=0,0,($H10/$F10)*100)</f>
        <v>-7.584249591485187</v>
      </c>
      <c r="L10" s="84">
        <v>-71316994</v>
      </c>
      <c r="M10" s="85">
        <v>-77291053</v>
      </c>
      <c r="N10" s="32">
        <f aca="true" t="shared" si="4" ref="N10:N33">IF($L10=0,0,($E10/$L10)*100)</f>
        <v>48.068787083202075</v>
      </c>
      <c r="O10" s="31">
        <f aca="true" t="shared" si="5" ref="O10:O33">IF($M10=0,0,($H10/$M10)*100)</f>
        <v>44.977236886654914</v>
      </c>
      <c r="P10" s="6"/>
      <c r="Q10" s="33"/>
    </row>
    <row r="11" spans="1:17" ht="16.5">
      <c r="A11" s="7"/>
      <c r="B11" s="34" t="s">
        <v>18</v>
      </c>
      <c r="C11" s="66">
        <v>501027250</v>
      </c>
      <c r="D11" s="67">
        <v>429710256</v>
      </c>
      <c r="E11" s="68">
        <f t="shared" si="0"/>
        <v>-71316994</v>
      </c>
      <c r="F11" s="66">
        <v>528486816</v>
      </c>
      <c r="G11" s="67">
        <v>451195763</v>
      </c>
      <c r="H11" s="68">
        <f t="shared" si="1"/>
        <v>-77291053</v>
      </c>
      <c r="I11" s="68">
        <v>473755555</v>
      </c>
      <c r="J11" s="35">
        <f t="shared" si="2"/>
        <v>-14.234154729109044</v>
      </c>
      <c r="K11" s="36">
        <f t="shared" si="3"/>
        <v>-14.624972782670136</v>
      </c>
      <c r="L11" s="86">
        <v>-71316994</v>
      </c>
      <c r="M11" s="87">
        <v>-77291053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209499000</v>
      </c>
      <c r="D13" s="64">
        <v>250001232</v>
      </c>
      <c r="E13" s="65">
        <f t="shared" si="0"/>
        <v>40502232</v>
      </c>
      <c r="F13" s="63">
        <v>222068000</v>
      </c>
      <c r="G13" s="64">
        <v>262501265</v>
      </c>
      <c r="H13" s="65">
        <f t="shared" si="1"/>
        <v>40433265</v>
      </c>
      <c r="I13" s="65">
        <v>275626343</v>
      </c>
      <c r="J13" s="30">
        <f t="shared" si="2"/>
        <v>19.332899918376697</v>
      </c>
      <c r="K13" s="31">
        <f t="shared" si="3"/>
        <v>18.2076053280977</v>
      </c>
      <c r="L13" s="84">
        <v>-67476332</v>
      </c>
      <c r="M13" s="85">
        <v>-66443944</v>
      </c>
      <c r="N13" s="32">
        <f t="shared" si="4"/>
        <v>-60.02435342810276</v>
      </c>
      <c r="O13" s="31">
        <f t="shared" si="5"/>
        <v>-60.85319829900525</v>
      </c>
      <c r="P13" s="6"/>
      <c r="Q13" s="33"/>
    </row>
    <row r="14" spans="1:17" ht="12.75">
      <c r="A14" s="3"/>
      <c r="B14" s="29" t="s">
        <v>21</v>
      </c>
      <c r="C14" s="63">
        <v>39495000</v>
      </c>
      <c r="D14" s="64">
        <v>50000000</v>
      </c>
      <c r="E14" s="65">
        <f t="shared" si="0"/>
        <v>10505000</v>
      </c>
      <c r="F14" s="63">
        <v>39495000</v>
      </c>
      <c r="G14" s="64">
        <v>52500000</v>
      </c>
      <c r="H14" s="65">
        <f t="shared" si="1"/>
        <v>13005000</v>
      </c>
      <c r="I14" s="65">
        <v>55125000</v>
      </c>
      <c r="J14" s="30">
        <f t="shared" si="2"/>
        <v>26.59830358273199</v>
      </c>
      <c r="K14" s="31">
        <f t="shared" si="3"/>
        <v>32.928218761868585</v>
      </c>
      <c r="L14" s="84">
        <v>-67476332</v>
      </c>
      <c r="M14" s="85">
        <v>-66443944</v>
      </c>
      <c r="N14" s="32">
        <f t="shared" si="4"/>
        <v>-15.568421828264167</v>
      </c>
      <c r="O14" s="31">
        <f t="shared" si="5"/>
        <v>-19.572889893471707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-67476332</v>
      </c>
      <c r="M15" s="85">
        <v>-66443944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-67476332</v>
      </c>
      <c r="M16" s="85">
        <v>-66443944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447311000</v>
      </c>
      <c r="D17" s="64">
        <v>328827436</v>
      </c>
      <c r="E17" s="65">
        <f t="shared" si="0"/>
        <v>-118483564</v>
      </c>
      <c r="F17" s="63">
        <v>465151000</v>
      </c>
      <c r="G17" s="64">
        <v>345268791</v>
      </c>
      <c r="H17" s="65">
        <f t="shared" si="1"/>
        <v>-119882209</v>
      </c>
      <c r="I17" s="65">
        <v>362532240</v>
      </c>
      <c r="J17" s="42">
        <f t="shared" si="2"/>
        <v>-26.487961172428133</v>
      </c>
      <c r="K17" s="31">
        <f t="shared" si="3"/>
        <v>-25.772750999137916</v>
      </c>
      <c r="L17" s="88">
        <v>-67476332</v>
      </c>
      <c r="M17" s="85">
        <v>-66443944</v>
      </c>
      <c r="N17" s="32">
        <f t="shared" si="4"/>
        <v>175.59277525636693</v>
      </c>
      <c r="O17" s="31">
        <f t="shared" si="5"/>
        <v>180.42608819247695</v>
      </c>
      <c r="P17" s="6"/>
      <c r="Q17" s="33"/>
    </row>
    <row r="18" spans="1:17" ht="16.5">
      <c r="A18" s="3"/>
      <c r="B18" s="34" t="s">
        <v>24</v>
      </c>
      <c r="C18" s="66">
        <v>696305000</v>
      </c>
      <c r="D18" s="67">
        <v>628828668</v>
      </c>
      <c r="E18" s="68">
        <f t="shared" si="0"/>
        <v>-67476332</v>
      </c>
      <c r="F18" s="66">
        <v>726714000</v>
      </c>
      <c r="G18" s="67">
        <v>660270056</v>
      </c>
      <c r="H18" s="68">
        <f t="shared" si="1"/>
        <v>-66443944</v>
      </c>
      <c r="I18" s="68">
        <v>693283583</v>
      </c>
      <c r="J18" s="43">
        <f t="shared" si="2"/>
        <v>-9.690628675652192</v>
      </c>
      <c r="K18" s="36">
        <f t="shared" si="3"/>
        <v>-9.143066460808516</v>
      </c>
      <c r="L18" s="89">
        <v>-67476332</v>
      </c>
      <c r="M18" s="87">
        <v>-66443944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-195277750</v>
      </c>
      <c r="D19" s="73">
        <v>-199118412</v>
      </c>
      <c r="E19" s="74">
        <f t="shared" si="0"/>
        <v>-3840662</v>
      </c>
      <c r="F19" s="75">
        <v>-198227184</v>
      </c>
      <c r="G19" s="76">
        <v>-209074293</v>
      </c>
      <c r="H19" s="77">
        <f t="shared" si="1"/>
        <v>-10847109</v>
      </c>
      <c r="I19" s="77">
        <v>-219528028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-5723896</v>
      </c>
      <c r="M22" s="85">
        <v>4457820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4000000</v>
      </c>
      <c r="D23" s="64">
        <v>0</v>
      </c>
      <c r="E23" s="65">
        <f t="shared" si="0"/>
        <v>-4000000</v>
      </c>
      <c r="F23" s="63">
        <v>4000000</v>
      </c>
      <c r="G23" s="64">
        <v>0</v>
      </c>
      <c r="H23" s="65">
        <f t="shared" si="1"/>
        <v>-4000000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-5723896</v>
      </c>
      <c r="M23" s="85">
        <v>4457820</v>
      </c>
      <c r="N23" s="32">
        <f t="shared" si="4"/>
        <v>69.88247165916361</v>
      </c>
      <c r="O23" s="31">
        <f t="shared" si="5"/>
        <v>-89.72995769232494</v>
      </c>
      <c r="P23" s="6"/>
      <c r="Q23" s="33"/>
    </row>
    <row r="24" spans="1:17" ht="12.75">
      <c r="A24" s="7"/>
      <c r="B24" s="29" t="s">
        <v>29</v>
      </c>
      <c r="C24" s="63">
        <v>120723896</v>
      </c>
      <c r="D24" s="64">
        <v>119000000</v>
      </c>
      <c r="E24" s="65">
        <f t="shared" si="0"/>
        <v>-1723896</v>
      </c>
      <c r="F24" s="63">
        <v>127667048</v>
      </c>
      <c r="G24" s="64">
        <v>136124868</v>
      </c>
      <c r="H24" s="65">
        <f t="shared" si="1"/>
        <v>8457820</v>
      </c>
      <c r="I24" s="65">
        <v>146553868</v>
      </c>
      <c r="J24" s="30">
        <f t="shared" si="2"/>
        <v>-1.4279658436470606</v>
      </c>
      <c r="K24" s="31">
        <f t="shared" si="3"/>
        <v>6.624904493757857</v>
      </c>
      <c r="L24" s="84">
        <v>-5723896</v>
      </c>
      <c r="M24" s="85">
        <v>4457820</v>
      </c>
      <c r="N24" s="32">
        <f t="shared" si="4"/>
        <v>30.11752834083638</v>
      </c>
      <c r="O24" s="31">
        <f t="shared" si="5"/>
        <v>189.72995769232494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-5723896</v>
      </c>
      <c r="M25" s="85">
        <v>4457820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124723896</v>
      </c>
      <c r="D26" s="67">
        <v>119000000</v>
      </c>
      <c r="E26" s="68">
        <f t="shared" si="0"/>
        <v>-5723896</v>
      </c>
      <c r="F26" s="66">
        <v>131667048</v>
      </c>
      <c r="G26" s="67">
        <v>136124868</v>
      </c>
      <c r="H26" s="68">
        <f t="shared" si="1"/>
        <v>4457820</v>
      </c>
      <c r="I26" s="68">
        <v>146553868</v>
      </c>
      <c r="J26" s="43">
        <f t="shared" si="2"/>
        <v>-4.5892536904074905</v>
      </c>
      <c r="K26" s="36">
        <f t="shared" si="3"/>
        <v>3.3856762703451815</v>
      </c>
      <c r="L26" s="89">
        <v>-5723896</v>
      </c>
      <c r="M26" s="87">
        <v>4457820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61436000</v>
      </c>
      <c r="D28" s="64">
        <v>0</v>
      </c>
      <c r="E28" s="65">
        <f t="shared" si="0"/>
        <v>-61436000</v>
      </c>
      <c r="F28" s="63">
        <v>77069000</v>
      </c>
      <c r="G28" s="64">
        <v>0</v>
      </c>
      <c r="H28" s="65">
        <f t="shared" si="1"/>
        <v>-77069000</v>
      </c>
      <c r="I28" s="65">
        <v>0</v>
      </c>
      <c r="J28" s="30">
        <f t="shared" si="2"/>
        <v>-100</v>
      </c>
      <c r="K28" s="31">
        <f t="shared" si="3"/>
        <v>-100</v>
      </c>
      <c r="L28" s="84">
        <v>1794650648</v>
      </c>
      <c r="M28" s="85">
        <v>1624810332</v>
      </c>
      <c r="N28" s="32">
        <f t="shared" si="4"/>
        <v>-3.4232846414128395</v>
      </c>
      <c r="O28" s="31">
        <f t="shared" si="5"/>
        <v>-4.7432613199310945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1794650648</v>
      </c>
      <c r="M29" s="85">
        <v>1624810332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1794650648</v>
      </c>
      <c r="M30" s="85">
        <v>1624810332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47287896</v>
      </c>
      <c r="D31" s="64">
        <v>108400000</v>
      </c>
      <c r="E31" s="65">
        <f t="shared" si="0"/>
        <v>61112104</v>
      </c>
      <c r="F31" s="63">
        <v>50598048</v>
      </c>
      <c r="G31" s="64">
        <v>119060228</v>
      </c>
      <c r="H31" s="65">
        <f t="shared" si="1"/>
        <v>68462180</v>
      </c>
      <c r="I31" s="65">
        <v>125489228</v>
      </c>
      <c r="J31" s="30">
        <f t="shared" si="2"/>
        <v>129.23413636335184</v>
      </c>
      <c r="K31" s="31">
        <f t="shared" si="3"/>
        <v>135.3059706967352</v>
      </c>
      <c r="L31" s="84">
        <v>1794650648</v>
      </c>
      <c r="M31" s="85">
        <v>1624810332</v>
      </c>
      <c r="N31" s="32">
        <f t="shared" si="4"/>
        <v>3.4052367834433257</v>
      </c>
      <c r="O31" s="31">
        <f t="shared" si="5"/>
        <v>4.213549031026226</v>
      </c>
      <c r="P31" s="6"/>
      <c r="Q31" s="33"/>
    </row>
    <row r="32" spans="1:17" ht="12.75">
      <c r="A32" s="7"/>
      <c r="B32" s="29" t="s">
        <v>36</v>
      </c>
      <c r="C32" s="63">
        <v>16000000</v>
      </c>
      <c r="D32" s="64">
        <v>1810974544</v>
      </c>
      <c r="E32" s="65">
        <f t="shared" si="0"/>
        <v>1794974544</v>
      </c>
      <c r="F32" s="63">
        <v>4000000</v>
      </c>
      <c r="G32" s="64">
        <v>1637417152</v>
      </c>
      <c r="H32" s="65">
        <f t="shared" si="1"/>
        <v>1633417152</v>
      </c>
      <c r="I32" s="65">
        <v>1479397316</v>
      </c>
      <c r="J32" s="30">
        <f t="shared" si="2"/>
        <v>11218.5909</v>
      </c>
      <c r="K32" s="31">
        <f t="shared" si="3"/>
        <v>40835.4288</v>
      </c>
      <c r="L32" s="84">
        <v>1794650648</v>
      </c>
      <c r="M32" s="85">
        <v>1624810332</v>
      </c>
      <c r="N32" s="32">
        <f t="shared" si="4"/>
        <v>100.0180478579695</v>
      </c>
      <c r="O32" s="31">
        <f t="shared" si="5"/>
        <v>100.52971228890486</v>
      </c>
      <c r="P32" s="6"/>
      <c r="Q32" s="33"/>
    </row>
    <row r="33" spans="1:17" ht="17.25" thickBot="1">
      <c r="A33" s="7"/>
      <c r="B33" s="57" t="s">
        <v>37</v>
      </c>
      <c r="C33" s="81">
        <v>124723896</v>
      </c>
      <c r="D33" s="82">
        <v>1919374544</v>
      </c>
      <c r="E33" s="83">
        <f t="shared" si="0"/>
        <v>1794650648</v>
      </c>
      <c r="F33" s="81">
        <v>131667048</v>
      </c>
      <c r="G33" s="82">
        <v>1756477380</v>
      </c>
      <c r="H33" s="83">
        <f t="shared" si="1"/>
        <v>1624810332</v>
      </c>
      <c r="I33" s="83">
        <v>1604886544</v>
      </c>
      <c r="J33" s="58">
        <f t="shared" si="2"/>
        <v>1438.8988041233092</v>
      </c>
      <c r="K33" s="59">
        <f t="shared" si="3"/>
        <v>1234.0295895446823</v>
      </c>
      <c r="L33" s="96">
        <v>1794650648</v>
      </c>
      <c r="M33" s="97">
        <v>1624810332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7249460</v>
      </c>
      <c r="M8" s="85">
        <v>2843000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7249460</v>
      </c>
      <c r="M9" s="85">
        <v>2843000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379730541</v>
      </c>
      <c r="D10" s="64">
        <v>386980001</v>
      </c>
      <c r="E10" s="65">
        <f aca="true" t="shared" si="0" ref="E10:E33">($D10-$C10)</f>
        <v>7249460</v>
      </c>
      <c r="F10" s="63">
        <v>390954000</v>
      </c>
      <c r="G10" s="64">
        <v>393797000</v>
      </c>
      <c r="H10" s="65">
        <f aca="true" t="shared" si="1" ref="H10:H33">($G10-$F10)</f>
        <v>2843000</v>
      </c>
      <c r="I10" s="65">
        <v>403536000</v>
      </c>
      <c r="J10" s="30">
        <f aca="true" t="shared" si="2" ref="J10:J33">IF($C10=0,0,($E10/$C10)*100)</f>
        <v>1.9091063839397633</v>
      </c>
      <c r="K10" s="31">
        <f aca="true" t="shared" si="3" ref="K10:K33">IF($F10=0,0,($H10/$F10)*100)</f>
        <v>0.7271955268394747</v>
      </c>
      <c r="L10" s="84">
        <v>7249460</v>
      </c>
      <c r="M10" s="85">
        <v>2843000</v>
      </c>
      <c r="N10" s="32">
        <f aca="true" t="shared" si="4" ref="N10:N33">IF($L10=0,0,($E10/$L10)*100)</f>
        <v>100</v>
      </c>
      <c r="O10" s="31">
        <f aca="true" t="shared" si="5" ref="O10:O33">IF($M10=0,0,($H10/$M10)*100)</f>
        <v>100</v>
      </c>
      <c r="P10" s="6"/>
      <c r="Q10" s="33"/>
    </row>
    <row r="11" spans="1:17" ht="16.5">
      <c r="A11" s="7"/>
      <c r="B11" s="34" t="s">
        <v>18</v>
      </c>
      <c r="C11" s="66">
        <v>379730541</v>
      </c>
      <c r="D11" s="67">
        <v>386980001</v>
      </c>
      <c r="E11" s="68">
        <f t="shared" si="0"/>
        <v>7249460</v>
      </c>
      <c r="F11" s="66">
        <v>390954000</v>
      </c>
      <c r="G11" s="67">
        <v>393797000</v>
      </c>
      <c r="H11" s="68">
        <f t="shared" si="1"/>
        <v>2843000</v>
      </c>
      <c r="I11" s="68">
        <v>403536000</v>
      </c>
      <c r="J11" s="35">
        <f t="shared" si="2"/>
        <v>1.9091063839397633</v>
      </c>
      <c r="K11" s="36">
        <f t="shared" si="3"/>
        <v>0.7271955268394747</v>
      </c>
      <c r="L11" s="86">
        <v>7249460</v>
      </c>
      <c r="M11" s="87">
        <v>2843000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152222744</v>
      </c>
      <c r="D13" s="64">
        <v>152389223</v>
      </c>
      <c r="E13" s="65">
        <f t="shared" si="0"/>
        <v>166479</v>
      </c>
      <c r="F13" s="63">
        <v>161349369</v>
      </c>
      <c r="G13" s="64">
        <v>156960908</v>
      </c>
      <c r="H13" s="65">
        <f t="shared" si="1"/>
        <v>-4388461</v>
      </c>
      <c r="I13" s="65">
        <v>160100131</v>
      </c>
      <c r="J13" s="30">
        <f t="shared" si="2"/>
        <v>0.10936539154753379</v>
      </c>
      <c r="K13" s="31">
        <f t="shared" si="3"/>
        <v>-2.719850116054684</v>
      </c>
      <c r="L13" s="84">
        <v>20578100</v>
      </c>
      <c r="M13" s="85">
        <v>5123322</v>
      </c>
      <c r="N13" s="32">
        <f t="shared" si="4"/>
        <v>0.8090105500507822</v>
      </c>
      <c r="O13" s="31">
        <f t="shared" si="5"/>
        <v>-85.65655252588067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20578100</v>
      </c>
      <c r="M14" s="85">
        <v>5123322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20578100</v>
      </c>
      <c r="M15" s="85">
        <v>5123322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20578100</v>
      </c>
      <c r="M16" s="85">
        <v>5123322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288330180</v>
      </c>
      <c r="D17" s="64">
        <v>308741801</v>
      </c>
      <c r="E17" s="65">
        <f t="shared" si="0"/>
        <v>20411621</v>
      </c>
      <c r="F17" s="63">
        <v>282074089</v>
      </c>
      <c r="G17" s="64">
        <v>291585872</v>
      </c>
      <c r="H17" s="65">
        <f t="shared" si="1"/>
        <v>9511783</v>
      </c>
      <c r="I17" s="65">
        <v>260124261</v>
      </c>
      <c r="J17" s="42">
        <f t="shared" si="2"/>
        <v>7.079252334944611</v>
      </c>
      <c r="K17" s="31">
        <f t="shared" si="3"/>
        <v>3.372086756965472</v>
      </c>
      <c r="L17" s="88">
        <v>20578100</v>
      </c>
      <c r="M17" s="85">
        <v>5123322</v>
      </c>
      <c r="N17" s="32">
        <f t="shared" si="4"/>
        <v>99.19098944994921</v>
      </c>
      <c r="O17" s="31">
        <f t="shared" si="5"/>
        <v>185.65655252588067</v>
      </c>
      <c r="P17" s="6"/>
      <c r="Q17" s="33"/>
    </row>
    <row r="18" spans="1:17" ht="16.5">
      <c r="A18" s="3"/>
      <c r="B18" s="34" t="s">
        <v>24</v>
      </c>
      <c r="C18" s="66">
        <v>440552924</v>
      </c>
      <c r="D18" s="67">
        <v>461131024</v>
      </c>
      <c r="E18" s="68">
        <f t="shared" si="0"/>
        <v>20578100</v>
      </c>
      <c r="F18" s="66">
        <v>443423458</v>
      </c>
      <c r="G18" s="67">
        <v>448546780</v>
      </c>
      <c r="H18" s="68">
        <f t="shared" si="1"/>
        <v>5123322</v>
      </c>
      <c r="I18" s="68">
        <v>420224392</v>
      </c>
      <c r="J18" s="43">
        <f t="shared" si="2"/>
        <v>4.670971154421393</v>
      </c>
      <c r="K18" s="36">
        <f t="shared" si="3"/>
        <v>1.155401661226502</v>
      </c>
      <c r="L18" s="89">
        <v>20578100</v>
      </c>
      <c r="M18" s="87">
        <v>5123322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-60822383</v>
      </c>
      <c r="D19" s="73">
        <v>-74151023</v>
      </c>
      <c r="E19" s="74">
        <f t="shared" si="0"/>
        <v>-13328640</v>
      </c>
      <c r="F19" s="75">
        <v>-52469458</v>
      </c>
      <c r="G19" s="76">
        <v>-54749780</v>
      </c>
      <c r="H19" s="77">
        <f t="shared" si="1"/>
        <v>-2280322</v>
      </c>
      <c r="I19" s="77">
        <v>-16688392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18473700</v>
      </c>
      <c r="M22" s="85">
        <v>16678120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18126300</v>
      </c>
      <c r="D23" s="64">
        <v>36600000</v>
      </c>
      <c r="E23" s="65">
        <f t="shared" si="0"/>
        <v>18473700</v>
      </c>
      <c r="F23" s="63">
        <v>14010060</v>
      </c>
      <c r="G23" s="64">
        <v>30688180</v>
      </c>
      <c r="H23" s="65">
        <f t="shared" si="1"/>
        <v>16678120</v>
      </c>
      <c r="I23" s="65">
        <v>24590000</v>
      </c>
      <c r="J23" s="30">
        <f t="shared" si="2"/>
        <v>101.91655219211864</v>
      </c>
      <c r="K23" s="31">
        <f t="shared" si="3"/>
        <v>119.04388703545881</v>
      </c>
      <c r="L23" s="84">
        <v>18473700</v>
      </c>
      <c r="M23" s="85">
        <v>16678120</v>
      </c>
      <c r="N23" s="32">
        <f t="shared" si="4"/>
        <v>100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18473700</v>
      </c>
      <c r="M24" s="85">
        <v>16678120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18473700</v>
      </c>
      <c r="M25" s="85">
        <v>16678120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18126300</v>
      </c>
      <c r="D26" s="67">
        <v>36600000</v>
      </c>
      <c r="E26" s="68">
        <f t="shared" si="0"/>
        <v>18473700</v>
      </c>
      <c r="F26" s="66">
        <v>14010060</v>
      </c>
      <c r="G26" s="67">
        <v>30688180</v>
      </c>
      <c r="H26" s="68">
        <f t="shared" si="1"/>
        <v>16678120</v>
      </c>
      <c r="I26" s="68">
        <v>24590000</v>
      </c>
      <c r="J26" s="43">
        <f t="shared" si="2"/>
        <v>101.91655219211864</v>
      </c>
      <c r="K26" s="36">
        <f t="shared" si="3"/>
        <v>119.04388703545881</v>
      </c>
      <c r="L26" s="89">
        <v>18473700</v>
      </c>
      <c r="M26" s="87">
        <v>16678120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18473700</v>
      </c>
      <c r="M28" s="85">
        <v>16678120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18473700</v>
      </c>
      <c r="M29" s="85">
        <v>16678120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18473700</v>
      </c>
      <c r="M30" s="85">
        <v>16678120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18473700</v>
      </c>
      <c r="M31" s="85">
        <v>16678120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18126300</v>
      </c>
      <c r="D32" s="64">
        <v>36600000</v>
      </c>
      <c r="E32" s="65">
        <f t="shared" si="0"/>
        <v>18473700</v>
      </c>
      <c r="F32" s="63">
        <v>14010060</v>
      </c>
      <c r="G32" s="64">
        <v>30688180</v>
      </c>
      <c r="H32" s="65">
        <f t="shared" si="1"/>
        <v>16678120</v>
      </c>
      <c r="I32" s="65">
        <v>24590000</v>
      </c>
      <c r="J32" s="30">
        <f t="shared" si="2"/>
        <v>101.91655219211864</v>
      </c>
      <c r="K32" s="31">
        <f t="shared" si="3"/>
        <v>119.04388703545881</v>
      </c>
      <c r="L32" s="84">
        <v>18473700</v>
      </c>
      <c r="M32" s="85">
        <v>16678120</v>
      </c>
      <c r="N32" s="32">
        <f t="shared" si="4"/>
        <v>100</v>
      </c>
      <c r="O32" s="31">
        <f t="shared" si="5"/>
        <v>100</v>
      </c>
      <c r="P32" s="6"/>
      <c r="Q32" s="33"/>
    </row>
    <row r="33" spans="1:17" ht="17.25" thickBot="1">
      <c r="A33" s="7"/>
      <c r="B33" s="57" t="s">
        <v>37</v>
      </c>
      <c r="C33" s="81">
        <v>18126300</v>
      </c>
      <c r="D33" s="82">
        <v>36600000</v>
      </c>
      <c r="E33" s="83">
        <f t="shared" si="0"/>
        <v>18473700</v>
      </c>
      <c r="F33" s="81">
        <v>14010060</v>
      </c>
      <c r="G33" s="82">
        <v>30688180</v>
      </c>
      <c r="H33" s="83">
        <f t="shared" si="1"/>
        <v>16678120</v>
      </c>
      <c r="I33" s="83">
        <v>24590000</v>
      </c>
      <c r="J33" s="58">
        <f t="shared" si="2"/>
        <v>101.91655219211864</v>
      </c>
      <c r="K33" s="59">
        <f t="shared" si="3"/>
        <v>119.04388703545881</v>
      </c>
      <c r="L33" s="96">
        <v>18473700</v>
      </c>
      <c r="M33" s="97">
        <v>16678120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144326742</v>
      </c>
      <c r="D8" s="64">
        <v>107000000</v>
      </c>
      <c r="E8" s="65">
        <f>($D8-$C8)</f>
        <v>-37326742</v>
      </c>
      <c r="F8" s="63">
        <v>151234315</v>
      </c>
      <c r="G8" s="64">
        <v>115197501</v>
      </c>
      <c r="H8" s="65">
        <f>($G8-$F8)</f>
        <v>-36036814</v>
      </c>
      <c r="I8" s="65">
        <v>125856614</v>
      </c>
      <c r="J8" s="30">
        <f>IF($C8=0,0,($E8/$C8)*100)</f>
        <v>-25.86266514628315</v>
      </c>
      <c r="K8" s="31">
        <f>IF($F8=0,0,($H8/$F8)*100)</f>
        <v>-23.82846379804742</v>
      </c>
      <c r="L8" s="84">
        <v>-179583133</v>
      </c>
      <c r="M8" s="85">
        <v>-225814486</v>
      </c>
      <c r="N8" s="32">
        <f>IF($L8=0,0,($E8/$L8)*100)</f>
        <v>20.78521594786967</v>
      </c>
      <c r="O8" s="31">
        <f>IF($M8=0,0,($H8/$M8)*100)</f>
        <v>15.95859266530846</v>
      </c>
      <c r="P8" s="6"/>
      <c r="Q8" s="33"/>
    </row>
    <row r="9" spans="1:17" ht="12.75">
      <c r="A9" s="3"/>
      <c r="B9" s="29" t="s">
        <v>16</v>
      </c>
      <c r="C9" s="63">
        <v>276286000</v>
      </c>
      <c r="D9" s="64">
        <v>267435876</v>
      </c>
      <c r="E9" s="65">
        <f>($D9-$C9)</f>
        <v>-8850124</v>
      </c>
      <c r="F9" s="63">
        <v>327028000</v>
      </c>
      <c r="G9" s="64">
        <v>289361995</v>
      </c>
      <c r="H9" s="65">
        <f>($G9-$F9)</f>
        <v>-37666005</v>
      </c>
      <c r="I9" s="65">
        <v>312701582</v>
      </c>
      <c r="J9" s="30">
        <f>IF($C9=0,0,($E9/$C9)*100)</f>
        <v>-3.2032473596201037</v>
      </c>
      <c r="K9" s="31">
        <f>IF($F9=0,0,($H9/$F9)*100)</f>
        <v>-11.5176697408173</v>
      </c>
      <c r="L9" s="84">
        <v>-179583133</v>
      </c>
      <c r="M9" s="85">
        <v>-225814486</v>
      </c>
      <c r="N9" s="32">
        <f>IF($L9=0,0,($E9/$L9)*100)</f>
        <v>4.928148792236518</v>
      </c>
      <c r="O9" s="31">
        <f>IF($M9=0,0,($H9/$M9)*100)</f>
        <v>16.680065866102144</v>
      </c>
      <c r="P9" s="6"/>
      <c r="Q9" s="33"/>
    </row>
    <row r="10" spans="1:17" ht="12.75">
      <c r="A10" s="3"/>
      <c r="B10" s="29" t="s">
        <v>17</v>
      </c>
      <c r="C10" s="63">
        <v>324038258</v>
      </c>
      <c r="D10" s="64">
        <v>190631991</v>
      </c>
      <c r="E10" s="65">
        <f aca="true" t="shared" si="0" ref="E10:E33">($D10-$C10)</f>
        <v>-133406267</v>
      </c>
      <c r="F10" s="63">
        <v>359375499</v>
      </c>
      <c r="G10" s="64">
        <v>207263832</v>
      </c>
      <c r="H10" s="65">
        <f aca="true" t="shared" si="1" ref="H10:H33">($G10-$F10)</f>
        <v>-152111667</v>
      </c>
      <c r="I10" s="65">
        <v>225961288</v>
      </c>
      <c r="J10" s="30">
        <f aca="true" t="shared" si="2" ref="J10:J33">IF($C10=0,0,($E10/$C10)*100)</f>
        <v>-41.16991241200908</v>
      </c>
      <c r="K10" s="31">
        <f aca="true" t="shared" si="3" ref="K10:K33">IF($F10=0,0,($H10/$F10)*100)</f>
        <v>-42.32666595893895</v>
      </c>
      <c r="L10" s="84">
        <v>-179583133</v>
      </c>
      <c r="M10" s="85">
        <v>-225814486</v>
      </c>
      <c r="N10" s="32">
        <f aca="true" t="shared" si="4" ref="N10:N33">IF($L10=0,0,($E10/$L10)*100)</f>
        <v>74.28663525989381</v>
      </c>
      <c r="O10" s="31">
        <f aca="true" t="shared" si="5" ref="O10:O33">IF($M10=0,0,($H10/$M10)*100)</f>
        <v>67.3613414685894</v>
      </c>
      <c r="P10" s="6"/>
      <c r="Q10" s="33"/>
    </row>
    <row r="11" spans="1:17" ht="16.5">
      <c r="A11" s="7"/>
      <c r="B11" s="34" t="s">
        <v>18</v>
      </c>
      <c r="C11" s="66">
        <v>744651000</v>
      </c>
      <c r="D11" s="67">
        <v>565067867</v>
      </c>
      <c r="E11" s="68">
        <f t="shared" si="0"/>
        <v>-179583133</v>
      </c>
      <c r="F11" s="66">
        <v>837637814</v>
      </c>
      <c r="G11" s="67">
        <v>611823328</v>
      </c>
      <c r="H11" s="68">
        <f t="shared" si="1"/>
        <v>-225814486</v>
      </c>
      <c r="I11" s="68">
        <v>664519484</v>
      </c>
      <c r="J11" s="35">
        <f t="shared" si="2"/>
        <v>-24.116416012333293</v>
      </c>
      <c r="K11" s="36">
        <f t="shared" si="3"/>
        <v>-26.9584875737236</v>
      </c>
      <c r="L11" s="86">
        <v>-179583133</v>
      </c>
      <c r="M11" s="87">
        <v>-225814486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211544703</v>
      </c>
      <c r="D13" s="64">
        <v>192792806</v>
      </c>
      <c r="E13" s="65">
        <f t="shared" si="0"/>
        <v>-18751897</v>
      </c>
      <c r="F13" s="63">
        <v>228505971</v>
      </c>
      <c r="G13" s="64">
        <v>198598646</v>
      </c>
      <c r="H13" s="65">
        <f t="shared" si="1"/>
        <v>-29907325</v>
      </c>
      <c r="I13" s="65">
        <v>203985703</v>
      </c>
      <c r="J13" s="30">
        <f t="shared" si="2"/>
        <v>-8.864271586133736</v>
      </c>
      <c r="K13" s="31">
        <f t="shared" si="3"/>
        <v>-13.088202846130443</v>
      </c>
      <c r="L13" s="84">
        <v>34735369</v>
      </c>
      <c r="M13" s="85">
        <v>41116974</v>
      </c>
      <c r="N13" s="32">
        <f t="shared" si="4"/>
        <v>-53.9850231618383</v>
      </c>
      <c r="O13" s="31">
        <f t="shared" si="5"/>
        <v>-72.73717418991</v>
      </c>
      <c r="P13" s="6"/>
      <c r="Q13" s="33"/>
    </row>
    <row r="14" spans="1:17" ht="12.75">
      <c r="A14" s="3"/>
      <c r="B14" s="29" t="s">
        <v>21</v>
      </c>
      <c r="C14" s="63">
        <v>4000000</v>
      </c>
      <c r="D14" s="64">
        <v>32000000</v>
      </c>
      <c r="E14" s="65">
        <f t="shared" si="0"/>
        <v>28000000</v>
      </c>
      <c r="F14" s="63">
        <v>4500000</v>
      </c>
      <c r="G14" s="64">
        <v>34400000</v>
      </c>
      <c r="H14" s="65">
        <f t="shared" si="1"/>
        <v>29900000</v>
      </c>
      <c r="I14" s="65">
        <v>36980000</v>
      </c>
      <c r="J14" s="30">
        <f t="shared" si="2"/>
        <v>700</v>
      </c>
      <c r="K14" s="31">
        <f t="shared" si="3"/>
        <v>664.4444444444445</v>
      </c>
      <c r="L14" s="84">
        <v>34735369</v>
      </c>
      <c r="M14" s="85">
        <v>41116974</v>
      </c>
      <c r="N14" s="32">
        <f t="shared" si="4"/>
        <v>80.60947905865056</v>
      </c>
      <c r="O14" s="31">
        <f t="shared" si="5"/>
        <v>72.71935916295786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34735369</v>
      </c>
      <c r="M15" s="85">
        <v>41116974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185809224</v>
      </c>
      <c r="D16" s="64">
        <v>194634974</v>
      </c>
      <c r="E16" s="65">
        <f t="shared" si="0"/>
        <v>8825750</v>
      </c>
      <c r="F16" s="63">
        <v>195846231</v>
      </c>
      <c r="G16" s="64">
        <v>209232597</v>
      </c>
      <c r="H16" s="65">
        <f t="shared" si="1"/>
        <v>13386366</v>
      </c>
      <c r="I16" s="65">
        <v>224925042</v>
      </c>
      <c r="J16" s="30">
        <f t="shared" si="2"/>
        <v>4.749898745608022</v>
      </c>
      <c r="K16" s="31">
        <f t="shared" si="3"/>
        <v>6.835140983642416</v>
      </c>
      <c r="L16" s="84">
        <v>34735369</v>
      </c>
      <c r="M16" s="85">
        <v>41116974</v>
      </c>
      <c r="N16" s="32">
        <f t="shared" si="4"/>
        <v>25.40853963578161</v>
      </c>
      <c r="O16" s="31">
        <f t="shared" si="5"/>
        <v>32.55678786089658</v>
      </c>
      <c r="P16" s="6"/>
      <c r="Q16" s="33"/>
    </row>
    <row r="17" spans="1:17" ht="12.75">
      <c r="A17" s="3"/>
      <c r="B17" s="29" t="s">
        <v>23</v>
      </c>
      <c r="C17" s="63">
        <v>240913571</v>
      </c>
      <c r="D17" s="64">
        <v>257575087</v>
      </c>
      <c r="E17" s="65">
        <f t="shared" si="0"/>
        <v>16661516</v>
      </c>
      <c r="F17" s="63">
        <v>244877873</v>
      </c>
      <c r="G17" s="64">
        <v>272615806</v>
      </c>
      <c r="H17" s="65">
        <f t="shared" si="1"/>
        <v>27737933</v>
      </c>
      <c r="I17" s="65">
        <v>294313598</v>
      </c>
      <c r="J17" s="42">
        <f t="shared" si="2"/>
        <v>6.915972367534247</v>
      </c>
      <c r="K17" s="31">
        <f t="shared" si="3"/>
        <v>11.327251686803079</v>
      </c>
      <c r="L17" s="88">
        <v>34735369</v>
      </c>
      <c r="M17" s="85">
        <v>41116974</v>
      </c>
      <c r="N17" s="32">
        <f t="shared" si="4"/>
        <v>47.96700446740611</v>
      </c>
      <c r="O17" s="31">
        <f t="shared" si="5"/>
        <v>67.46102716605556</v>
      </c>
      <c r="P17" s="6"/>
      <c r="Q17" s="33"/>
    </row>
    <row r="18" spans="1:17" ht="16.5">
      <c r="A18" s="3"/>
      <c r="B18" s="34" t="s">
        <v>24</v>
      </c>
      <c r="C18" s="66">
        <v>642267498</v>
      </c>
      <c r="D18" s="67">
        <v>677002867</v>
      </c>
      <c r="E18" s="68">
        <f t="shared" si="0"/>
        <v>34735369</v>
      </c>
      <c r="F18" s="66">
        <v>673730075</v>
      </c>
      <c r="G18" s="67">
        <v>714847049</v>
      </c>
      <c r="H18" s="68">
        <f t="shared" si="1"/>
        <v>41116974</v>
      </c>
      <c r="I18" s="68">
        <v>760204343</v>
      </c>
      <c r="J18" s="43">
        <f t="shared" si="2"/>
        <v>5.40824019713979</v>
      </c>
      <c r="K18" s="36">
        <f t="shared" si="3"/>
        <v>6.102885343214046</v>
      </c>
      <c r="L18" s="89">
        <v>34735369</v>
      </c>
      <c r="M18" s="87">
        <v>41116974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102383502</v>
      </c>
      <c r="D19" s="73">
        <v>-111935000</v>
      </c>
      <c r="E19" s="74">
        <f t="shared" si="0"/>
        <v>-214318502</v>
      </c>
      <c r="F19" s="75">
        <v>163907739</v>
      </c>
      <c r="G19" s="76">
        <v>-103023721</v>
      </c>
      <c r="H19" s="77">
        <f t="shared" si="1"/>
        <v>-266931460</v>
      </c>
      <c r="I19" s="77">
        <v>-95684859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6451992</v>
      </c>
      <c r="M22" s="85">
        <v>-4238881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10737000</v>
      </c>
      <c r="D23" s="64">
        <v>10490000</v>
      </c>
      <c r="E23" s="65">
        <f t="shared" si="0"/>
        <v>-247000</v>
      </c>
      <c r="F23" s="63">
        <v>9758000</v>
      </c>
      <c r="G23" s="64">
        <v>0</v>
      </c>
      <c r="H23" s="65">
        <f t="shared" si="1"/>
        <v>-9758000</v>
      </c>
      <c r="I23" s="65">
        <v>0</v>
      </c>
      <c r="J23" s="30">
        <f t="shared" si="2"/>
        <v>-2.3004563658377575</v>
      </c>
      <c r="K23" s="31">
        <f t="shared" si="3"/>
        <v>-100</v>
      </c>
      <c r="L23" s="84">
        <v>6451992</v>
      </c>
      <c r="M23" s="85">
        <v>-4238881</v>
      </c>
      <c r="N23" s="32">
        <f t="shared" si="4"/>
        <v>-3.828275050558029</v>
      </c>
      <c r="O23" s="31">
        <f t="shared" si="5"/>
        <v>230.20226328599458</v>
      </c>
      <c r="P23" s="6"/>
      <c r="Q23" s="33"/>
    </row>
    <row r="24" spans="1:17" ht="12.75">
      <c r="A24" s="7"/>
      <c r="B24" s="29" t="s">
        <v>29</v>
      </c>
      <c r="C24" s="63">
        <v>72812899</v>
      </c>
      <c r="D24" s="64">
        <v>79511891</v>
      </c>
      <c r="E24" s="65">
        <f t="shared" si="0"/>
        <v>6698992</v>
      </c>
      <c r="F24" s="63">
        <v>66923881</v>
      </c>
      <c r="G24" s="64">
        <v>72443000</v>
      </c>
      <c r="H24" s="65">
        <f t="shared" si="1"/>
        <v>5519119</v>
      </c>
      <c r="I24" s="65">
        <v>84928790</v>
      </c>
      <c r="J24" s="30">
        <f t="shared" si="2"/>
        <v>9.200281944549413</v>
      </c>
      <c r="K24" s="31">
        <f t="shared" si="3"/>
        <v>8.246860339734331</v>
      </c>
      <c r="L24" s="84">
        <v>6451992</v>
      </c>
      <c r="M24" s="85">
        <v>-4238881</v>
      </c>
      <c r="N24" s="32">
        <f t="shared" si="4"/>
        <v>103.82827505055803</v>
      </c>
      <c r="O24" s="31">
        <f t="shared" si="5"/>
        <v>-130.20226328599458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6451992</v>
      </c>
      <c r="M25" s="85">
        <v>-4238881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83549899</v>
      </c>
      <c r="D26" s="67">
        <v>90001891</v>
      </c>
      <c r="E26" s="68">
        <f t="shared" si="0"/>
        <v>6451992</v>
      </c>
      <c r="F26" s="66">
        <v>76681881</v>
      </c>
      <c r="G26" s="67">
        <v>72443000</v>
      </c>
      <c r="H26" s="68">
        <f t="shared" si="1"/>
        <v>-4238881</v>
      </c>
      <c r="I26" s="68">
        <v>84928790</v>
      </c>
      <c r="J26" s="43">
        <f t="shared" si="2"/>
        <v>7.722321722974196</v>
      </c>
      <c r="K26" s="36">
        <f t="shared" si="3"/>
        <v>-5.52787822197528</v>
      </c>
      <c r="L26" s="89">
        <v>6451992</v>
      </c>
      <c r="M26" s="87">
        <v>-4238881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18657872</v>
      </c>
      <c r="D28" s="64">
        <v>15940000</v>
      </c>
      <c r="E28" s="65">
        <f t="shared" si="0"/>
        <v>-2717872</v>
      </c>
      <c r="F28" s="63">
        <v>19024038</v>
      </c>
      <c r="G28" s="64">
        <v>15000000</v>
      </c>
      <c r="H28" s="65">
        <f t="shared" si="1"/>
        <v>-4024038</v>
      </c>
      <c r="I28" s="65">
        <v>20000000</v>
      </c>
      <c r="J28" s="30">
        <f t="shared" si="2"/>
        <v>-14.566891658384193</v>
      </c>
      <c r="K28" s="31">
        <f t="shared" si="3"/>
        <v>-21.152386259951754</v>
      </c>
      <c r="L28" s="84">
        <v>6451992</v>
      </c>
      <c r="M28" s="85">
        <v>-4238881</v>
      </c>
      <c r="N28" s="32">
        <f t="shared" si="4"/>
        <v>-42.124540761984825</v>
      </c>
      <c r="O28" s="31">
        <f t="shared" si="5"/>
        <v>94.93161048871153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12120000</v>
      </c>
      <c r="E29" s="65">
        <f t="shared" si="0"/>
        <v>12120000</v>
      </c>
      <c r="F29" s="63">
        <v>0</v>
      </c>
      <c r="G29" s="64">
        <v>10000000</v>
      </c>
      <c r="H29" s="65">
        <f t="shared" si="1"/>
        <v>10000000</v>
      </c>
      <c r="I29" s="65">
        <v>5000000</v>
      </c>
      <c r="J29" s="30">
        <f t="shared" si="2"/>
        <v>0</v>
      </c>
      <c r="K29" s="31">
        <f t="shared" si="3"/>
        <v>0</v>
      </c>
      <c r="L29" s="84">
        <v>6451992</v>
      </c>
      <c r="M29" s="85">
        <v>-4238881</v>
      </c>
      <c r="N29" s="32">
        <f t="shared" si="4"/>
        <v>187.84896199499318</v>
      </c>
      <c r="O29" s="31">
        <f t="shared" si="5"/>
        <v>-235.911317161298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6451992</v>
      </c>
      <c r="M30" s="85">
        <v>-4238881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37900274</v>
      </c>
      <c r="D31" s="64">
        <v>43688392</v>
      </c>
      <c r="E31" s="65">
        <f t="shared" si="0"/>
        <v>5788118</v>
      </c>
      <c r="F31" s="63">
        <v>28154000</v>
      </c>
      <c r="G31" s="64">
        <v>24102057</v>
      </c>
      <c r="H31" s="65">
        <f t="shared" si="1"/>
        <v>-4051943</v>
      </c>
      <c r="I31" s="65">
        <v>50843216</v>
      </c>
      <c r="J31" s="30">
        <f t="shared" si="2"/>
        <v>15.271968746189014</v>
      </c>
      <c r="K31" s="31">
        <f t="shared" si="3"/>
        <v>-14.392068622575833</v>
      </c>
      <c r="L31" s="84">
        <v>6451992</v>
      </c>
      <c r="M31" s="85">
        <v>-4238881</v>
      </c>
      <c r="N31" s="32">
        <f t="shared" si="4"/>
        <v>89.71055760763498</v>
      </c>
      <c r="O31" s="31">
        <f t="shared" si="5"/>
        <v>95.58992101925013</v>
      </c>
      <c r="P31" s="6"/>
      <c r="Q31" s="33"/>
    </row>
    <row r="32" spans="1:17" ht="12.75">
      <c r="A32" s="7"/>
      <c r="B32" s="29" t="s">
        <v>36</v>
      </c>
      <c r="C32" s="63">
        <v>26991753</v>
      </c>
      <c r="D32" s="64">
        <v>18253499</v>
      </c>
      <c r="E32" s="65">
        <f t="shared" si="0"/>
        <v>-8738254</v>
      </c>
      <c r="F32" s="63">
        <v>29503843</v>
      </c>
      <c r="G32" s="64">
        <v>23340943</v>
      </c>
      <c r="H32" s="65">
        <f t="shared" si="1"/>
        <v>-6162900</v>
      </c>
      <c r="I32" s="65">
        <v>9085574</v>
      </c>
      <c r="J32" s="30">
        <f t="shared" si="2"/>
        <v>-32.373792098645836</v>
      </c>
      <c r="K32" s="31">
        <f t="shared" si="3"/>
        <v>-20.8884652755236</v>
      </c>
      <c r="L32" s="84">
        <v>6451992</v>
      </c>
      <c r="M32" s="85">
        <v>-4238881</v>
      </c>
      <c r="N32" s="32">
        <f t="shared" si="4"/>
        <v>-135.43497884064334</v>
      </c>
      <c r="O32" s="31">
        <f t="shared" si="5"/>
        <v>145.38978565333633</v>
      </c>
      <c r="P32" s="6"/>
      <c r="Q32" s="33"/>
    </row>
    <row r="33" spans="1:17" ht="17.25" thickBot="1">
      <c r="A33" s="7"/>
      <c r="B33" s="57" t="s">
        <v>37</v>
      </c>
      <c r="C33" s="81">
        <v>83549899</v>
      </c>
      <c r="D33" s="82">
        <v>90001891</v>
      </c>
      <c r="E33" s="83">
        <f t="shared" si="0"/>
        <v>6451992</v>
      </c>
      <c r="F33" s="81">
        <v>76681881</v>
      </c>
      <c r="G33" s="82">
        <v>72443000</v>
      </c>
      <c r="H33" s="83">
        <f t="shared" si="1"/>
        <v>-4238881</v>
      </c>
      <c r="I33" s="83">
        <v>84928790</v>
      </c>
      <c r="J33" s="58">
        <f t="shared" si="2"/>
        <v>7.722321722974196</v>
      </c>
      <c r="K33" s="59">
        <f t="shared" si="3"/>
        <v>-5.52787822197528</v>
      </c>
      <c r="L33" s="96">
        <v>6451992</v>
      </c>
      <c r="M33" s="97">
        <v>-4238881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122753712</v>
      </c>
      <c r="D8" s="64">
        <v>118388871</v>
      </c>
      <c r="E8" s="65">
        <f>($D8-$C8)</f>
        <v>-4364841</v>
      </c>
      <c r="F8" s="63">
        <v>131346470</v>
      </c>
      <c r="G8" s="64">
        <v>124545090</v>
      </c>
      <c r="H8" s="65">
        <f>($G8-$F8)</f>
        <v>-6801380</v>
      </c>
      <c r="I8" s="65">
        <v>131021437</v>
      </c>
      <c r="J8" s="30">
        <f>IF($C8=0,0,($E8/$C8)*100)</f>
        <v>-3.5557710873948967</v>
      </c>
      <c r="K8" s="31">
        <f>IF($F8=0,0,($H8/$F8)*100)</f>
        <v>-5.178197784835786</v>
      </c>
      <c r="L8" s="84">
        <v>35973449</v>
      </c>
      <c r="M8" s="85">
        <v>30177549</v>
      </c>
      <c r="N8" s="32">
        <f>IF($L8=0,0,($E8/$L8)*100)</f>
        <v>-12.133507131884963</v>
      </c>
      <c r="O8" s="31">
        <f>IF($M8=0,0,($H8/$M8)*100)</f>
        <v>-22.53788072715912</v>
      </c>
      <c r="P8" s="6"/>
      <c r="Q8" s="33"/>
    </row>
    <row r="9" spans="1:17" ht="12.75">
      <c r="A9" s="3"/>
      <c r="B9" s="29" t="s">
        <v>16</v>
      </c>
      <c r="C9" s="63">
        <v>148196286</v>
      </c>
      <c r="D9" s="64">
        <v>167364872</v>
      </c>
      <c r="E9" s="65">
        <f>($D9-$C9)</f>
        <v>19168586</v>
      </c>
      <c r="F9" s="63">
        <v>158393265</v>
      </c>
      <c r="G9" s="64">
        <v>187028130</v>
      </c>
      <c r="H9" s="65">
        <f>($G9-$F9)</f>
        <v>28634865</v>
      </c>
      <c r="I9" s="65">
        <v>209079450</v>
      </c>
      <c r="J9" s="30">
        <f>IF($C9=0,0,($E9/$C9)*100)</f>
        <v>12.934592706324638</v>
      </c>
      <c r="K9" s="31">
        <f>IF($F9=0,0,($H9/$F9)*100)</f>
        <v>18.078334959507274</v>
      </c>
      <c r="L9" s="84">
        <v>35973449</v>
      </c>
      <c r="M9" s="85">
        <v>30177549</v>
      </c>
      <c r="N9" s="32">
        <f>IF($L9=0,0,($E9/$L9)*100)</f>
        <v>53.28537166397361</v>
      </c>
      <c r="O9" s="31">
        <f>IF($M9=0,0,($H9/$M9)*100)</f>
        <v>94.88797450051361</v>
      </c>
      <c r="P9" s="6"/>
      <c r="Q9" s="33"/>
    </row>
    <row r="10" spans="1:17" ht="12.75">
      <c r="A10" s="3"/>
      <c r="B10" s="29" t="s">
        <v>17</v>
      </c>
      <c r="C10" s="63">
        <v>681294247</v>
      </c>
      <c r="D10" s="64">
        <v>702463951</v>
      </c>
      <c r="E10" s="65">
        <f aca="true" t="shared" si="0" ref="E10:E33">($D10-$C10)</f>
        <v>21169704</v>
      </c>
      <c r="F10" s="63">
        <v>759102643</v>
      </c>
      <c r="G10" s="64">
        <v>767446707</v>
      </c>
      <c r="H10" s="65">
        <f aca="true" t="shared" si="1" ref="H10:H33">($G10-$F10)</f>
        <v>8344064</v>
      </c>
      <c r="I10" s="65">
        <v>778794363</v>
      </c>
      <c r="J10" s="30">
        <f aca="true" t="shared" si="2" ref="J10:J33">IF($C10=0,0,($E10/$C10)*100)</f>
        <v>3.107277669409118</v>
      </c>
      <c r="K10" s="31">
        <f aca="true" t="shared" si="3" ref="K10:K33">IF($F10=0,0,($H10/$F10)*100)</f>
        <v>1.0992010206978031</v>
      </c>
      <c r="L10" s="84">
        <v>35973449</v>
      </c>
      <c r="M10" s="85">
        <v>30177549</v>
      </c>
      <c r="N10" s="32">
        <f aca="true" t="shared" si="4" ref="N10:N33">IF($L10=0,0,($E10/$L10)*100)</f>
        <v>58.84813546791135</v>
      </c>
      <c r="O10" s="31">
        <f aca="true" t="shared" si="5" ref="O10:O33">IF($M10=0,0,($H10/$M10)*100)</f>
        <v>27.64990622664551</v>
      </c>
      <c r="P10" s="6"/>
      <c r="Q10" s="33"/>
    </row>
    <row r="11" spans="1:17" ht="16.5">
      <c r="A11" s="7"/>
      <c r="B11" s="34" t="s">
        <v>18</v>
      </c>
      <c r="C11" s="66">
        <v>952244245</v>
      </c>
      <c r="D11" s="67">
        <v>988217694</v>
      </c>
      <c r="E11" s="68">
        <f t="shared" si="0"/>
        <v>35973449</v>
      </c>
      <c r="F11" s="66">
        <v>1048842378</v>
      </c>
      <c r="G11" s="67">
        <v>1079019927</v>
      </c>
      <c r="H11" s="68">
        <f t="shared" si="1"/>
        <v>30177549</v>
      </c>
      <c r="I11" s="68">
        <v>1118895250</v>
      </c>
      <c r="J11" s="35">
        <f t="shared" si="2"/>
        <v>3.777754414257447</v>
      </c>
      <c r="K11" s="36">
        <f t="shared" si="3"/>
        <v>2.877224417413843</v>
      </c>
      <c r="L11" s="86">
        <v>35973449</v>
      </c>
      <c r="M11" s="87">
        <v>30177549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371895746</v>
      </c>
      <c r="D13" s="64">
        <v>391900624</v>
      </c>
      <c r="E13" s="65">
        <f t="shared" si="0"/>
        <v>20004878</v>
      </c>
      <c r="F13" s="63">
        <v>392492894</v>
      </c>
      <c r="G13" s="64">
        <v>413226819</v>
      </c>
      <c r="H13" s="65">
        <f t="shared" si="1"/>
        <v>20733925</v>
      </c>
      <c r="I13" s="65">
        <v>442917430</v>
      </c>
      <c r="J13" s="30">
        <f t="shared" si="2"/>
        <v>5.379162901207265</v>
      </c>
      <c r="K13" s="31">
        <f t="shared" si="3"/>
        <v>5.282624301473341</v>
      </c>
      <c r="L13" s="84">
        <v>-6624425</v>
      </c>
      <c r="M13" s="85">
        <v>-18471853</v>
      </c>
      <c r="N13" s="32">
        <f t="shared" si="4"/>
        <v>-301.98663280209223</v>
      </c>
      <c r="O13" s="31">
        <f t="shared" si="5"/>
        <v>-112.24604808191143</v>
      </c>
      <c r="P13" s="6"/>
      <c r="Q13" s="33"/>
    </row>
    <row r="14" spans="1:17" ht="12.75">
      <c r="A14" s="3"/>
      <c r="B14" s="29" t="s">
        <v>21</v>
      </c>
      <c r="C14" s="63">
        <v>25145644</v>
      </c>
      <c r="D14" s="64">
        <v>22199697</v>
      </c>
      <c r="E14" s="65">
        <f t="shared" si="0"/>
        <v>-2945947</v>
      </c>
      <c r="F14" s="63">
        <v>26932440</v>
      </c>
      <c r="G14" s="64">
        <v>23442880</v>
      </c>
      <c r="H14" s="65">
        <f t="shared" si="1"/>
        <v>-3489560</v>
      </c>
      <c r="I14" s="65">
        <v>24708796</v>
      </c>
      <c r="J14" s="30">
        <f t="shared" si="2"/>
        <v>-11.715536098419273</v>
      </c>
      <c r="K14" s="31">
        <f t="shared" si="3"/>
        <v>-12.956716881203487</v>
      </c>
      <c r="L14" s="84">
        <v>-6624425</v>
      </c>
      <c r="M14" s="85">
        <v>-18471853</v>
      </c>
      <c r="N14" s="32">
        <f t="shared" si="4"/>
        <v>44.47098427410681</v>
      </c>
      <c r="O14" s="31">
        <f t="shared" si="5"/>
        <v>18.89122872513115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-6624425</v>
      </c>
      <c r="M15" s="85">
        <v>-18471853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72240862</v>
      </c>
      <c r="D16" s="64">
        <v>75032993</v>
      </c>
      <c r="E16" s="65">
        <f t="shared" si="0"/>
        <v>2792131</v>
      </c>
      <c r="F16" s="63">
        <v>77495414</v>
      </c>
      <c r="G16" s="64">
        <v>83720049</v>
      </c>
      <c r="H16" s="65">
        <f t="shared" si="1"/>
        <v>6224635</v>
      </c>
      <c r="I16" s="65">
        <v>93415561</v>
      </c>
      <c r="J16" s="30">
        <f t="shared" si="2"/>
        <v>3.865030015837851</v>
      </c>
      <c r="K16" s="31">
        <f t="shared" si="3"/>
        <v>8.032262399424049</v>
      </c>
      <c r="L16" s="84">
        <v>-6624425</v>
      </c>
      <c r="M16" s="85">
        <v>-18471853</v>
      </c>
      <c r="N16" s="32">
        <f t="shared" si="4"/>
        <v>-42.14903180276024</v>
      </c>
      <c r="O16" s="31">
        <f t="shared" si="5"/>
        <v>-33.69794573397699</v>
      </c>
      <c r="P16" s="6"/>
      <c r="Q16" s="33"/>
    </row>
    <row r="17" spans="1:17" ht="12.75">
      <c r="A17" s="3"/>
      <c r="B17" s="29" t="s">
        <v>23</v>
      </c>
      <c r="C17" s="63">
        <v>450422029</v>
      </c>
      <c r="D17" s="64">
        <v>423946542</v>
      </c>
      <c r="E17" s="65">
        <f t="shared" si="0"/>
        <v>-26475487</v>
      </c>
      <c r="F17" s="63">
        <v>479611660</v>
      </c>
      <c r="G17" s="64">
        <v>437670807</v>
      </c>
      <c r="H17" s="65">
        <f t="shared" si="1"/>
        <v>-41940853</v>
      </c>
      <c r="I17" s="65">
        <v>465142655</v>
      </c>
      <c r="J17" s="42">
        <f t="shared" si="2"/>
        <v>-5.877928985573661</v>
      </c>
      <c r="K17" s="31">
        <f t="shared" si="3"/>
        <v>-8.74475257753325</v>
      </c>
      <c r="L17" s="88">
        <v>-6624425</v>
      </c>
      <c r="M17" s="85">
        <v>-18471853</v>
      </c>
      <c r="N17" s="32">
        <f t="shared" si="4"/>
        <v>399.6646803307457</v>
      </c>
      <c r="O17" s="31">
        <f t="shared" si="5"/>
        <v>227.05276509075728</v>
      </c>
      <c r="P17" s="6"/>
      <c r="Q17" s="33"/>
    </row>
    <row r="18" spans="1:17" ht="16.5">
      <c r="A18" s="3"/>
      <c r="B18" s="34" t="s">
        <v>24</v>
      </c>
      <c r="C18" s="66">
        <v>919704281</v>
      </c>
      <c r="D18" s="67">
        <v>913079856</v>
      </c>
      <c r="E18" s="68">
        <f t="shared" si="0"/>
        <v>-6624425</v>
      </c>
      <c r="F18" s="66">
        <v>976532408</v>
      </c>
      <c r="G18" s="67">
        <v>958060555</v>
      </c>
      <c r="H18" s="68">
        <f t="shared" si="1"/>
        <v>-18471853</v>
      </c>
      <c r="I18" s="68">
        <v>1026184442</v>
      </c>
      <c r="J18" s="43">
        <f t="shared" si="2"/>
        <v>-0.7202777171807032</v>
      </c>
      <c r="K18" s="36">
        <f t="shared" si="3"/>
        <v>-1.8915760346173784</v>
      </c>
      <c r="L18" s="89">
        <v>-6624425</v>
      </c>
      <c r="M18" s="87">
        <v>-18471853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32539964</v>
      </c>
      <c r="D19" s="73">
        <v>75137838</v>
      </c>
      <c r="E19" s="74">
        <f t="shared" si="0"/>
        <v>42597874</v>
      </c>
      <c r="F19" s="75">
        <v>72309970</v>
      </c>
      <c r="G19" s="76">
        <v>120959372</v>
      </c>
      <c r="H19" s="77">
        <f t="shared" si="1"/>
        <v>48649402</v>
      </c>
      <c r="I19" s="77">
        <v>92710808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73939126</v>
      </c>
      <c r="M22" s="85">
        <v>49116690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26610000</v>
      </c>
      <c r="D23" s="64">
        <v>72099000</v>
      </c>
      <c r="E23" s="65">
        <f t="shared" si="0"/>
        <v>45489000</v>
      </c>
      <c r="F23" s="63">
        <v>28450000</v>
      </c>
      <c r="G23" s="64">
        <v>41090000</v>
      </c>
      <c r="H23" s="65">
        <f t="shared" si="1"/>
        <v>12640000</v>
      </c>
      <c r="I23" s="65">
        <v>37270000</v>
      </c>
      <c r="J23" s="30">
        <f t="shared" si="2"/>
        <v>170.94701240135288</v>
      </c>
      <c r="K23" s="31">
        <f t="shared" si="3"/>
        <v>44.428822495606326</v>
      </c>
      <c r="L23" s="84">
        <v>73939126</v>
      </c>
      <c r="M23" s="85">
        <v>49116690</v>
      </c>
      <c r="N23" s="32">
        <f t="shared" si="4"/>
        <v>61.522231139167104</v>
      </c>
      <c r="O23" s="31">
        <f t="shared" si="5"/>
        <v>25.73463317662489</v>
      </c>
      <c r="P23" s="6"/>
      <c r="Q23" s="33"/>
    </row>
    <row r="24" spans="1:17" ht="12.75">
      <c r="A24" s="7"/>
      <c r="B24" s="29" t="s">
        <v>29</v>
      </c>
      <c r="C24" s="63">
        <v>221060480</v>
      </c>
      <c r="D24" s="64">
        <v>249510606</v>
      </c>
      <c r="E24" s="65">
        <f t="shared" si="0"/>
        <v>28450126</v>
      </c>
      <c r="F24" s="63">
        <v>218811200</v>
      </c>
      <c r="G24" s="64">
        <v>255287890</v>
      </c>
      <c r="H24" s="65">
        <f t="shared" si="1"/>
        <v>36476690</v>
      </c>
      <c r="I24" s="65">
        <v>268669786</v>
      </c>
      <c r="J24" s="30">
        <f t="shared" si="2"/>
        <v>12.869838154698659</v>
      </c>
      <c r="K24" s="31">
        <f t="shared" si="3"/>
        <v>16.67039438566216</v>
      </c>
      <c r="L24" s="84">
        <v>73939126</v>
      </c>
      <c r="M24" s="85">
        <v>49116690</v>
      </c>
      <c r="N24" s="32">
        <f t="shared" si="4"/>
        <v>38.477768860832896</v>
      </c>
      <c r="O24" s="31">
        <f t="shared" si="5"/>
        <v>74.26536682337512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73939126</v>
      </c>
      <c r="M25" s="85">
        <v>49116690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247670480</v>
      </c>
      <c r="D26" s="67">
        <v>321609606</v>
      </c>
      <c r="E26" s="68">
        <f t="shared" si="0"/>
        <v>73939126</v>
      </c>
      <c r="F26" s="66">
        <v>247261200</v>
      </c>
      <c r="G26" s="67">
        <v>296377890</v>
      </c>
      <c r="H26" s="68">
        <f t="shared" si="1"/>
        <v>49116690</v>
      </c>
      <c r="I26" s="68">
        <v>305939786</v>
      </c>
      <c r="J26" s="43">
        <f t="shared" si="2"/>
        <v>29.853830783547558</v>
      </c>
      <c r="K26" s="36">
        <f t="shared" si="3"/>
        <v>19.86429330602618</v>
      </c>
      <c r="L26" s="89">
        <v>73939126</v>
      </c>
      <c r="M26" s="87">
        <v>49116690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102876085</v>
      </c>
      <c r="D28" s="64">
        <v>157252676</v>
      </c>
      <c r="E28" s="65">
        <f t="shared" si="0"/>
        <v>54376591</v>
      </c>
      <c r="F28" s="63">
        <v>118126805</v>
      </c>
      <c r="G28" s="64">
        <v>215867186</v>
      </c>
      <c r="H28" s="65">
        <f t="shared" si="1"/>
        <v>97740381</v>
      </c>
      <c r="I28" s="65">
        <v>165470485</v>
      </c>
      <c r="J28" s="30">
        <f t="shared" si="2"/>
        <v>52.85639611966182</v>
      </c>
      <c r="K28" s="31">
        <f t="shared" si="3"/>
        <v>82.74191535105008</v>
      </c>
      <c r="L28" s="84">
        <v>73939126</v>
      </c>
      <c r="M28" s="85">
        <v>49116690</v>
      </c>
      <c r="N28" s="32">
        <f t="shared" si="4"/>
        <v>73.5423772793852</v>
      </c>
      <c r="O28" s="31">
        <f t="shared" si="5"/>
        <v>198.99626990336685</v>
      </c>
      <c r="P28" s="6"/>
      <c r="Q28" s="33"/>
    </row>
    <row r="29" spans="1:17" ht="12.75">
      <c r="A29" s="7"/>
      <c r="B29" s="29" t="s">
        <v>33</v>
      </c>
      <c r="C29" s="63">
        <v>7100000</v>
      </c>
      <c r="D29" s="64">
        <v>6800000</v>
      </c>
      <c r="E29" s="65">
        <f t="shared" si="0"/>
        <v>-300000</v>
      </c>
      <c r="F29" s="63">
        <v>7300000</v>
      </c>
      <c r="G29" s="64">
        <v>6800000</v>
      </c>
      <c r="H29" s="65">
        <f t="shared" si="1"/>
        <v>-500000</v>
      </c>
      <c r="I29" s="65">
        <v>6900000</v>
      </c>
      <c r="J29" s="30">
        <f t="shared" si="2"/>
        <v>-4.225352112676056</v>
      </c>
      <c r="K29" s="31">
        <f t="shared" si="3"/>
        <v>-6.8493150684931505</v>
      </c>
      <c r="L29" s="84">
        <v>73939126</v>
      </c>
      <c r="M29" s="85">
        <v>49116690</v>
      </c>
      <c r="N29" s="32">
        <f t="shared" si="4"/>
        <v>-0.4057391752236833</v>
      </c>
      <c r="O29" s="31">
        <f t="shared" si="5"/>
        <v>-1.0179839073031998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700000</v>
      </c>
      <c r="E30" s="65">
        <f t="shared" si="0"/>
        <v>700000</v>
      </c>
      <c r="F30" s="63">
        <v>0</v>
      </c>
      <c r="G30" s="64">
        <v>200000</v>
      </c>
      <c r="H30" s="65">
        <f t="shared" si="1"/>
        <v>200000</v>
      </c>
      <c r="I30" s="65">
        <v>200000</v>
      </c>
      <c r="J30" s="30">
        <f t="shared" si="2"/>
        <v>0</v>
      </c>
      <c r="K30" s="31">
        <f t="shared" si="3"/>
        <v>0</v>
      </c>
      <c r="L30" s="84">
        <v>73939126</v>
      </c>
      <c r="M30" s="85">
        <v>49116690</v>
      </c>
      <c r="N30" s="32">
        <f t="shared" si="4"/>
        <v>0.9467247421885945</v>
      </c>
      <c r="O30" s="31">
        <f t="shared" si="5"/>
        <v>0.40719356292127995</v>
      </c>
      <c r="P30" s="6"/>
      <c r="Q30" s="33"/>
    </row>
    <row r="31" spans="1:17" ht="12.75">
      <c r="A31" s="7"/>
      <c r="B31" s="29" t="s">
        <v>35</v>
      </c>
      <c r="C31" s="63">
        <v>90282753</v>
      </c>
      <c r="D31" s="64">
        <v>76604408</v>
      </c>
      <c r="E31" s="65">
        <f t="shared" si="0"/>
        <v>-13678345</v>
      </c>
      <c r="F31" s="63">
        <v>18000000</v>
      </c>
      <c r="G31" s="64">
        <v>39273687</v>
      </c>
      <c r="H31" s="65">
        <f t="shared" si="1"/>
        <v>21273687</v>
      </c>
      <c r="I31" s="65">
        <v>58064780</v>
      </c>
      <c r="J31" s="30">
        <f t="shared" si="2"/>
        <v>-15.150562588626423</v>
      </c>
      <c r="K31" s="31">
        <f t="shared" si="3"/>
        <v>118.18715</v>
      </c>
      <c r="L31" s="84">
        <v>73939126</v>
      </c>
      <c r="M31" s="85">
        <v>49116690</v>
      </c>
      <c r="N31" s="32">
        <f t="shared" si="4"/>
        <v>-18.499468062416643</v>
      </c>
      <c r="O31" s="31">
        <f t="shared" si="5"/>
        <v>43.31254203001057</v>
      </c>
      <c r="P31" s="6"/>
      <c r="Q31" s="33"/>
    </row>
    <row r="32" spans="1:17" ht="12.75">
      <c r="A32" s="7"/>
      <c r="B32" s="29" t="s">
        <v>36</v>
      </c>
      <c r="C32" s="63">
        <v>47411642</v>
      </c>
      <c r="D32" s="64">
        <v>80252522</v>
      </c>
      <c r="E32" s="65">
        <f t="shared" si="0"/>
        <v>32840880</v>
      </c>
      <c r="F32" s="63">
        <v>103834395</v>
      </c>
      <c r="G32" s="64">
        <v>34237017</v>
      </c>
      <c r="H32" s="65">
        <f t="shared" si="1"/>
        <v>-69597378</v>
      </c>
      <c r="I32" s="65">
        <v>75304521</v>
      </c>
      <c r="J32" s="30">
        <f t="shared" si="2"/>
        <v>69.26754403485961</v>
      </c>
      <c r="K32" s="31">
        <f t="shared" si="3"/>
        <v>-67.02728705647102</v>
      </c>
      <c r="L32" s="84">
        <v>73939126</v>
      </c>
      <c r="M32" s="85">
        <v>49116690</v>
      </c>
      <c r="N32" s="32">
        <f t="shared" si="4"/>
        <v>44.416105216066526</v>
      </c>
      <c r="O32" s="31">
        <f t="shared" si="5"/>
        <v>-141.69802158899552</v>
      </c>
      <c r="P32" s="6"/>
      <c r="Q32" s="33"/>
    </row>
    <row r="33" spans="1:17" ht="17.25" thickBot="1">
      <c r="A33" s="7"/>
      <c r="B33" s="57" t="s">
        <v>37</v>
      </c>
      <c r="C33" s="81">
        <v>247670480</v>
      </c>
      <c r="D33" s="82">
        <v>321609606</v>
      </c>
      <c r="E33" s="83">
        <f t="shared" si="0"/>
        <v>73939126</v>
      </c>
      <c r="F33" s="81">
        <v>247261200</v>
      </c>
      <c r="G33" s="82">
        <v>296377890</v>
      </c>
      <c r="H33" s="83">
        <f t="shared" si="1"/>
        <v>49116690</v>
      </c>
      <c r="I33" s="83">
        <v>305939786</v>
      </c>
      <c r="J33" s="58">
        <f t="shared" si="2"/>
        <v>29.853830783547558</v>
      </c>
      <c r="K33" s="59">
        <f t="shared" si="3"/>
        <v>19.86429330602618</v>
      </c>
      <c r="L33" s="96">
        <v>73939126</v>
      </c>
      <c r="M33" s="97">
        <v>49116690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59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220186000</v>
      </c>
      <c r="D8" s="64">
        <v>273458000</v>
      </c>
      <c r="E8" s="65">
        <f>($D8-$C8)</f>
        <v>53272000</v>
      </c>
      <c r="F8" s="63">
        <v>225651000</v>
      </c>
      <c r="G8" s="64">
        <v>238512955</v>
      </c>
      <c r="H8" s="65">
        <f>($G8-$F8)</f>
        <v>12861955</v>
      </c>
      <c r="I8" s="65">
        <v>257593991</v>
      </c>
      <c r="J8" s="30">
        <f>IF($C8=0,0,($E8/$C8)*100)</f>
        <v>24.194090450800687</v>
      </c>
      <c r="K8" s="31">
        <f>IF($F8=0,0,($H8/$F8)*100)</f>
        <v>5.699932639341284</v>
      </c>
      <c r="L8" s="84">
        <v>-486807565</v>
      </c>
      <c r="M8" s="85">
        <v>-678906410</v>
      </c>
      <c r="N8" s="32">
        <f>IF($L8=0,0,($E8/$L8)*100)</f>
        <v>-10.943133145434993</v>
      </c>
      <c r="O8" s="31">
        <f>IF($M8=0,0,($H8/$M8)*100)</f>
        <v>-1.8945107617999952</v>
      </c>
      <c r="P8" s="6"/>
      <c r="Q8" s="33"/>
    </row>
    <row r="9" spans="1:17" ht="12.75">
      <c r="A9" s="3"/>
      <c r="B9" s="29" t="s">
        <v>16</v>
      </c>
      <c r="C9" s="63">
        <v>75164000</v>
      </c>
      <c r="D9" s="64">
        <v>81023250</v>
      </c>
      <c r="E9" s="65">
        <f>($D9-$C9)</f>
        <v>5859250</v>
      </c>
      <c r="F9" s="63">
        <v>78387000</v>
      </c>
      <c r="G9" s="64">
        <v>85884645</v>
      </c>
      <c r="H9" s="65">
        <f>($G9-$F9)</f>
        <v>7497645</v>
      </c>
      <c r="I9" s="65">
        <v>91896571</v>
      </c>
      <c r="J9" s="30">
        <f>IF($C9=0,0,($E9/$C9)*100)</f>
        <v>7.795287637698898</v>
      </c>
      <c r="K9" s="31">
        <f>IF($F9=0,0,($H9/$F9)*100)</f>
        <v>9.564908722109532</v>
      </c>
      <c r="L9" s="84">
        <v>-486807565</v>
      </c>
      <c r="M9" s="85">
        <v>-678906410</v>
      </c>
      <c r="N9" s="32">
        <f>IF($L9=0,0,($E9/$L9)*100)</f>
        <v>-1.2036070146116156</v>
      </c>
      <c r="O9" s="31">
        <f>IF($M9=0,0,($H9/$M9)*100)</f>
        <v>-1.1043709249998095</v>
      </c>
      <c r="P9" s="6"/>
      <c r="Q9" s="33"/>
    </row>
    <row r="10" spans="1:17" ht="12.75">
      <c r="A10" s="3"/>
      <c r="B10" s="29" t="s">
        <v>17</v>
      </c>
      <c r="C10" s="63">
        <v>1556991554</v>
      </c>
      <c r="D10" s="64">
        <v>1011052739</v>
      </c>
      <c r="E10" s="65">
        <f aca="true" t="shared" si="0" ref="E10:E33">($D10-$C10)</f>
        <v>-545938815</v>
      </c>
      <c r="F10" s="63">
        <v>1740460375</v>
      </c>
      <c r="G10" s="64">
        <v>1041194365</v>
      </c>
      <c r="H10" s="65">
        <f aca="true" t="shared" si="1" ref="H10:H33">($G10-$F10)</f>
        <v>-699266010</v>
      </c>
      <c r="I10" s="65">
        <v>1098175754</v>
      </c>
      <c r="J10" s="30">
        <f aca="true" t="shared" si="2" ref="J10:J33">IF($C10=0,0,($E10/$C10)*100)</f>
        <v>-35.063697911363235</v>
      </c>
      <c r="K10" s="31">
        <f aca="true" t="shared" si="3" ref="K10:K33">IF($F10=0,0,($H10/$F10)*100)</f>
        <v>-40.177071540626144</v>
      </c>
      <c r="L10" s="84">
        <v>-486807565</v>
      </c>
      <c r="M10" s="85">
        <v>-678906410</v>
      </c>
      <c r="N10" s="32">
        <f aca="true" t="shared" si="4" ref="N10:N33">IF($L10=0,0,($E10/$L10)*100)</f>
        <v>112.1467401600466</v>
      </c>
      <c r="O10" s="31">
        <f aca="true" t="shared" si="5" ref="O10:O33">IF($M10=0,0,($H10/$M10)*100)</f>
        <v>102.9988816867998</v>
      </c>
      <c r="P10" s="6"/>
      <c r="Q10" s="33"/>
    </row>
    <row r="11" spans="1:17" ht="16.5">
      <c r="A11" s="7"/>
      <c r="B11" s="34" t="s">
        <v>18</v>
      </c>
      <c r="C11" s="66">
        <v>1852341554</v>
      </c>
      <c r="D11" s="67">
        <v>1365533989</v>
      </c>
      <c r="E11" s="68">
        <f t="shared" si="0"/>
        <v>-486807565</v>
      </c>
      <c r="F11" s="66">
        <v>2044498375</v>
      </c>
      <c r="G11" s="67">
        <v>1365591965</v>
      </c>
      <c r="H11" s="68">
        <f t="shared" si="1"/>
        <v>-678906410</v>
      </c>
      <c r="I11" s="68">
        <v>1447666316</v>
      </c>
      <c r="J11" s="35">
        <f t="shared" si="2"/>
        <v>-26.280658874642942</v>
      </c>
      <c r="K11" s="36">
        <f t="shared" si="3"/>
        <v>-33.20650279313624</v>
      </c>
      <c r="L11" s="86">
        <v>-486807565</v>
      </c>
      <c r="M11" s="87">
        <v>-678906410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477741350</v>
      </c>
      <c r="D13" s="64">
        <v>516458820</v>
      </c>
      <c r="E13" s="65">
        <f t="shared" si="0"/>
        <v>38717470</v>
      </c>
      <c r="F13" s="63">
        <v>503405832</v>
      </c>
      <c r="G13" s="64">
        <v>520565782</v>
      </c>
      <c r="H13" s="65">
        <f t="shared" si="1"/>
        <v>17159950</v>
      </c>
      <c r="I13" s="65">
        <v>561765272</v>
      </c>
      <c r="J13" s="30">
        <f t="shared" si="2"/>
        <v>8.10427441543421</v>
      </c>
      <c r="K13" s="31">
        <f t="shared" si="3"/>
        <v>3.408770600019588</v>
      </c>
      <c r="L13" s="84">
        <v>36261305</v>
      </c>
      <c r="M13" s="85">
        <v>17867462</v>
      </c>
      <c r="N13" s="32">
        <f t="shared" si="4"/>
        <v>106.77351518374752</v>
      </c>
      <c r="O13" s="31">
        <f t="shared" si="5"/>
        <v>96.04022104538407</v>
      </c>
      <c r="P13" s="6"/>
      <c r="Q13" s="33"/>
    </row>
    <row r="14" spans="1:17" ht="12.75">
      <c r="A14" s="3"/>
      <c r="B14" s="29" t="s">
        <v>21</v>
      </c>
      <c r="C14" s="63">
        <v>6500000</v>
      </c>
      <c r="D14" s="64">
        <v>191180000</v>
      </c>
      <c r="E14" s="65">
        <f t="shared" si="0"/>
        <v>184680000</v>
      </c>
      <c r="F14" s="63">
        <v>7000000</v>
      </c>
      <c r="G14" s="64">
        <v>80697478</v>
      </c>
      <c r="H14" s="65">
        <f t="shared" si="1"/>
        <v>73697478</v>
      </c>
      <c r="I14" s="65">
        <v>7000000</v>
      </c>
      <c r="J14" s="30">
        <f t="shared" si="2"/>
        <v>2841.230769230769</v>
      </c>
      <c r="K14" s="31">
        <f t="shared" si="3"/>
        <v>1052.8211142857144</v>
      </c>
      <c r="L14" s="84">
        <v>36261305</v>
      </c>
      <c r="M14" s="85">
        <v>17867462</v>
      </c>
      <c r="N14" s="32">
        <f t="shared" si="4"/>
        <v>509.30323660441894</v>
      </c>
      <c r="O14" s="31">
        <f t="shared" si="5"/>
        <v>412.4675233673367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36261305</v>
      </c>
      <c r="M15" s="85">
        <v>17867462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336505045</v>
      </c>
      <c r="D16" s="64">
        <v>40000000</v>
      </c>
      <c r="E16" s="65">
        <f t="shared" si="0"/>
        <v>-296505045</v>
      </c>
      <c r="F16" s="63">
        <v>353600187</v>
      </c>
      <c r="G16" s="64">
        <v>100000000</v>
      </c>
      <c r="H16" s="65">
        <f t="shared" si="1"/>
        <v>-253600187</v>
      </c>
      <c r="I16" s="65">
        <v>108000000</v>
      </c>
      <c r="J16" s="30">
        <f t="shared" si="2"/>
        <v>-88.11310540678521</v>
      </c>
      <c r="K16" s="31">
        <f t="shared" si="3"/>
        <v>-71.71947196962314</v>
      </c>
      <c r="L16" s="84">
        <v>36261305</v>
      </c>
      <c r="M16" s="85">
        <v>17867462</v>
      </c>
      <c r="N16" s="32">
        <f t="shared" si="4"/>
        <v>-817.6899452460412</v>
      </c>
      <c r="O16" s="31">
        <f t="shared" si="5"/>
        <v>-1419.3408498644071</v>
      </c>
      <c r="P16" s="6"/>
      <c r="Q16" s="33"/>
    </row>
    <row r="17" spans="1:17" ht="12.75">
      <c r="A17" s="3"/>
      <c r="B17" s="29" t="s">
        <v>23</v>
      </c>
      <c r="C17" s="63">
        <v>427125289</v>
      </c>
      <c r="D17" s="64">
        <v>536494169</v>
      </c>
      <c r="E17" s="65">
        <f t="shared" si="0"/>
        <v>109368880</v>
      </c>
      <c r="F17" s="63">
        <v>414886871</v>
      </c>
      <c r="G17" s="64">
        <v>595497092</v>
      </c>
      <c r="H17" s="65">
        <f t="shared" si="1"/>
        <v>180610221</v>
      </c>
      <c r="I17" s="65">
        <v>753898801</v>
      </c>
      <c r="J17" s="42">
        <f t="shared" si="2"/>
        <v>25.60580766736104</v>
      </c>
      <c r="K17" s="31">
        <f t="shared" si="3"/>
        <v>43.53240211353904</v>
      </c>
      <c r="L17" s="88">
        <v>36261305</v>
      </c>
      <c r="M17" s="85">
        <v>17867462</v>
      </c>
      <c r="N17" s="32">
        <f t="shared" si="4"/>
        <v>301.61319345787473</v>
      </c>
      <c r="O17" s="31">
        <f t="shared" si="5"/>
        <v>1010.8331054516864</v>
      </c>
      <c r="P17" s="6"/>
      <c r="Q17" s="33"/>
    </row>
    <row r="18" spans="1:17" ht="16.5">
      <c r="A18" s="3"/>
      <c r="B18" s="34" t="s">
        <v>24</v>
      </c>
      <c r="C18" s="66">
        <v>1247871684</v>
      </c>
      <c r="D18" s="67">
        <v>1284132989</v>
      </c>
      <c r="E18" s="68">
        <f t="shared" si="0"/>
        <v>36261305</v>
      </c>
      <c r="F18" s="66">
        <v>1278892890</v>
      </c>
      <c r="G18" s="67">
        <v>1296760352</v>
      </c>
      <c r="H18" s="68">
        <f t="shared" si="1"/>
        <v>17867462</v>
      </c>
      <c r="I18" s="68">
        <v>1430664073</v>
      </c>
      <c r="J18" s="43">
        <f t="shared" si="2"/>
        <v>2.9058520571414777</v>
      </c>
      <c r="K18" s="36">
        <f t="shared" si="3"/>
        <v>1.3971038653596706</v>
      </c>
      <c r="L18" s="89">
        <v>36261305</v>
      </c>
      <c r="M18" s="87">
        <v>17867462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604469870</v>
      </c>
      <c r="D19" s="73">
        <v>81401000</v>
      </c>
      <c r="E19" s="74">
        <f t="shared" si="0"/>
        <v>-523068870</v>
      </c>
      <c r="F19" s="75">
        <v>765605485</v>
      </c>
      <c r="G19" s="76">
        <v>68831613</v>
      </c>
      <c r="H19" s="77">
        <f t="shared" si="1"/>
        <v>-696773872</v>
      </c>
      <c r="I19" s="77">
        <v>17002243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-10567000</v>
      </c>
      <c r="M22" s="85">
        <v>-262012000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194467082</v>
      </c>
      <c r="E23" s="65">
        <f t="shared" si="0"/>
        <v>194467082</v>
      </c>
      <c r="F23" s="63">
        <v>0</v>
      </c>
      <c r="G23" s="64">
        <v>127392000</v>
      </c>
      <c r="H23" s="65">
        <f t="shared" si="1"/>
        <v>127392000</v>
      </c>
      <c r="I23" s="65">
        <v>118910204</v>
      </c>
      <c r="J23" s="30">
        <f t="shared" si="2"/>
        <v>0</v>
      </c>
      <c r="K23" s="31">
        <f t="shared" si="3"/>
        <v>0</v>
      </c>
      <c r="L23" s="84">
        <v>-10567000</v>
      </c>
      <c r="M23" s="85">
        <v>-262012000</v>
      </c>
      <c r="N23" s="32">
        <f t="shared" si="4"/>
        <v>-1840.3244250970001</v>
      </c>
      <c r="O23" s="31">
        <f t="shared" si="5"/>
        <v>-48.62067386226585</v>
      </c>
      <c r="P23" s="6"/>
      <c r="Q23" s="33"/>
    </row>
    <row r="24" spans="1:17" ht="12.75">
      <c r="A24" s="7"/>
      <c r="B24" s="29" t="s">
        <v>29</v>
      </c>
      <c r="C24" s="63">
        <v>600318000</v>
      </c>
      <c r="D24" s="64">
        <v>395283918</v>
      </c>
      <c r="E24" s="65">
        <f t="shared" si="0"/>
        <v>-205034082</v>
      </c>
      <c r="F24" s="63">
        <v>774582000</v>
      </c>
      <c r="G24" s="64">
        <v>385178000</v>
      </c>
      <c r="H24" s="65">
        <f t="shared" si="1"/>
        <v>-389404000</v>
      </c>
      <c r="I24" s="65">
        <v>383451132</v>
      </c>
      <c r="J24" s="30">
        <f t="shared" si="2"/>
        <v>-34.15424525001749</v>
      </c>
      <c r="K24" s="31">
        <f t="shared" si="3"/>
        <v>-50.272792293133584</v>
      </c>
      <c r="L24" s="84">
        <v>-10567000</v>
      </c>
      <c r="M24" s="85">
        <v>-262012000</v>
      </c>
      <c r="N24" s="32">
        <f t="shared" si="4"/>
        <v>1940.3244250970001</v>
      </c>
      <c r="O24" s="31">
        <f t="shared" si="5"/>
        <v>148.62067386226585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-10567000</v>
      </c>
      <c r="M25" s="85">
        <v>-262012000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600318000</v>
      </c>
      <c r="D26" s="67">
        <v>589751000</v>
      </c>
      <c r="E26" s="68">
        <f t="shared" si="0"/>
        <v>-10567000</v>
      </c>
      <c r="F26" s="66">
        <v>774582000</v>
      </c>
      <c r="G26" s="67">
        <v>512570000</v>
      </c>
      <c r="H26" s="68">
        <f t="shared" si="1"/>
        <v>-262012000</v>
      </c>
      <c r="I26" s="68">
        <v>502361336</v>
      </c>
      <c r="J26" s="43">
        <f t="shared" si="2"/>
        <v>-1.7602337427829917</v>
      </c>
      <c r="K26" s="36">
        <f t="shared" si="3"/>
        <v>-33.82624434856478</v>
      </c>
      <c r="L26" s="89">
        <v>-10567000</v>
      </c>
      <c r="M26" s="87">
        <v>-262012000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283988000</v>
      </c>
      <c r="D28" s="64">
        <v>247569000</v>
      </c>
      <c r="E28" s="65">
        <f t="shared" si="0"/>
        <v>-36419000</v>
      </c>
      <c r="F28" s="63">
        <v>208359000</v>
      </c>
      <c r="G28" s="64">
        <v>252350000</v>
      </c>
      <c r="H28" s="65">
        <f t="shared" si="1"/>
        <v>43991000</v>
      </c>
      <c r="I28" s="65">
        <v>244778000</v>
      </c>
      <c r="J28" s="30">
        <f t="shared" si="2"/>
        <v>-12.824133414087918</v>
      </c>
      <c r="K28" s="31">
        <f t="shared" si="3"/>
        <v>21.113078868683377</v>
      </c>
      <c r="L28" s="84">
        <v>15974000</v>
      </c>
      <c r="M28" s="85">
        <v>-228437000</v>
      </c>
      <c r="N28" s="32">
        <f t="shared" si="4"/>
        <v>-227.9892325028171</v>
      </c>
      <c r="O28" s="31">
        <f t="shared" si="5"/>
        <v>-19.257388251465393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20000000</v>
      </c>
      <c r="E29" s="65">
        <f t="shared" si="0"/>
        <v>20000000</v>
      </c>
      <c r="F29" s="63">
        <v>0</v>
      </c>
      <c r="G29" s="64">
        <v>0</v>
      </c>
      <c r="H29" s="65">
        <f t="shared" si="1"/>
        <v>0</v>
      </c>
      <c r="I29" s="65">
        <v>20000000</v>
      </c>
      <c r="J29" s="30">
        <f t="shared" si="2"/>
        <v>0</v>
      </c>
      <c r="K29" s="31">
        <f t="shared" si="3"/>
        <v>0</v>
      </c>
      <c r="L29" s="84">
        <v>15974000</v>
      </c>
      <c r="M29" s="85">
        <v>-228437000</v>
      </c>
      <c r="N29" s="32">
        <f t="shared" si="4"/>
        <v>125.20345561537498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15974000</v>
      </c>
      <c r="M30" s="85">
        <v>-228437000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195420000</v>
      </c>
      <c r="D31" s="64">
        <v>139800000</v>
      </c>
      <c r="E31" s="65">
        <f t="shared" si="0"/>
        <v>-55620000</v>
      </c>
      <c r="F31" s="63">
        <v>145306000</v>
      </c>
      <c r="G31" s="64">
        <v>120000000</v>
      </c>
      <c r="H31" s="65">
        <f t="shared" si="1"/>
        <v>-25306000</v>
      </c>
      <c r="I31" s="65">
        <v>120000000</v>
      </c>
      <c r="J31" s="30">
        <f t="shared" si="2"/>
        <v>-28.461774639238563</v>
      </c>
      <c r="K31" s="31">
        <f t="shared" si="3"/>
        <v>-17.415660743534332</v>
      </c>
      <c r="L31" s="84">
        <v>15974000</v>
      </c>
      <c r="M31" s="85">
        <v>-228437000</v>
      </c>
      <c r="N31" s="32">
        <f t="shared" si="4"/>
        <v>-348.1908100663578</v>
      </c>
      <c r="O31" s="31">
        <f t="shared" si="5"/>
        <v>11.077890184164561</v>
      </c>
      <c r="P31" s="6"/>
      <c r="Q31" s="33"/>
    </row>
    <row r="32" spans="1:17" ht="12.75">
      <c r="A32" s="7"/>
      <c r="B32" s="29" t="s">
        <v>36</v>
      </c>
      <c r="C32" s="63">
        <v>120910000</v>
      </c>
      <c r="D32" s="64">
        <v>208923000</v>
      </c>
      <c r="E32" s="65">
        <f t="shared" si="0"/>
        <v>88013000</v>
      </c>
      <c r="F32" s="63">
        <v>420917000</v>
      </c>
      <c r="G32" s="64">
        <v>173795000</v>
      </c>
      <c r="H32" s="65">
        <f t="shared" si="1"/>
        <v>-247122000</v>
      </c>
      <c r="I32" s="65">
        <v>150067576</v>
      </c>
      <c r="J32" s="30">
        <f t="shared" si="2"/>
        <v>72.7921594574477</v>
      </c>
      <c r="K32" s="31">
        <f t="shared" si="3"/>
        <v>-58.71038708343925</v>
      </c>
      <c r="L32" s="84">
        <v>15974000</v>
      </c>
      <c r="M32" s="85">
        <v>-228437000</v>
      </c>
      <c r="N32" s="32">
        <f t="shared" si="4"/>
        <v>550.9765869537999</v>
      </c>
      <c r="O32" s="31">
        <f t="shared" si="5"/>
        <v>108.17949806730083</v>
      </c>
      <c r="P32" s="6"/>
      <c r="Q32" s="33"/>
    </row>
    <row r="33" spans="1:17" ht="17.25" thickBot="1">
      <c r="A33" s="7"/>
      <c r="B33" s="57" t="s">
        <v>37</v>
      </c>
      <c r="C33" s="81">
        <v>600318000</v>
      </c>
      <c r="D33" s="82">
        <v>616292000</v>
      </c>
      <c r="E33" s="83">
        <f t="shared" si="0"/>
        <v>15974000</v>
      </c>
      <c r="F33" s="81">
        <v>774582000</v>
      </c>
      <c r="G33" s="82">
        <v>546145000</v>
      </c>
      <c r="H33" s="83">
        <f t="shared" si="1"/>
        <v>-228437000</v>
      </c>
      <c r="I33" s="83">
        <v>534845576</v>
      </c>
      <c r="J33" s="58">
        <f t="shared" si="2"/>
        <v>2.66092304411995</v>
      </c>
      <c r="K33" s="59">
        <f t="shared" si="3"/>
        <v>-29.49164839874926</v>
      </c>
      <c r="L33" s="96">
        <v>15974000</v>
      </c>
      <c r="M33" s="97">
        <v>-228437000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95552807</v>
      </c>
      <c r="D8" s="64">
        <v>95372032</v>
      </c>
      <c r="E8" s="65">
        <f>($D8-$C8)</f>
        <v>-180775</v>
      </c>
      <c r="F8" s="63">
        <v>100713228</v>
      </c>
      <c r="G8" s="64">
        <v>100522130</v>
      </c>
      <c r="H8" s="65">
        <f>($G8-$F8)</f>
        <v>-191098</v>
      </c>
      <c r="I8" s="65">
        <v>105950323</v>
      </c>
      <c r="J8" s="30">
        <f>IF($C8=0,0,($E8/$C8)*100)</f>
        <v>-0.1891885813464381</v>
      </c>
      <c r="K8" s="31">
        <f>IF($F8=0,0,($H8/$F8)*100)</f>
        <v>-0.18974468775839456</v>
      </c>
      <c r="L8" s="84">
        <v>20961331</v>
      </c>
      <c r="M8" s="85">
        <v>28693154</v>
      </c>
      <c r="N8" s="32">
        <f>IF($L8=0,0,($E8/$L8)*100)</f>
        <v>-0.8624213796347189</v>
      </c>
      <c r="O8" s="31">
        <f>IF($M8=0,0,($H8/$M8)*100)</f>
        <v>-0.6660055565867733</v>
      </c>
      <c r="P8" s="6"/>
      <c r="Q8" s="33"/>
    </row>
    <row r="9" spans="1:17" ht="12.75">
      <c r="A9" s="3"/>
      <c r="B9" s="29" t="s">
        <v>16</v>
      </c>
      <c r="C9" s="63">
        <v>95925722</v>
      </c>
      <c r="D9" s="64">
        <v>99704862</v>
      </c>
      <c r="E9" s="65">
        <f>($D9-$C9)</f>
        <v>3779140</v>
      </c>
      <c r="F9" s="63">
        <v>94188918</v>
      </c>
      <c r="G9" s="64">
        <v>108714513</v>
      </c>
      <c r="H9" s="65">
        <f>($G9-$F9)</f>
        <v>14525595</v>
      </c>
      <c r="I9" s="65">
        <v>117456787</v>
      </c>
      <c r="J9" s="30">
        <f>IF($C9=0,0,($E9/$C9)*100)</f>
        <v>3.9396523906278236</v>
      </c>
      <c r="K9" s="31">
        <f>IF($F9=0,0,($H9/$F9)*100)</f>
        <v>15.421766496988532</v>
      </c>
      <c r="L9" s="84">
        <v>20961331</v>
      </c>
      <c r="M9" s="85">
        <v>28693154</v>
      </c>
      <c r="N9" s="32">
        <f>IF($L9=0,0,($E9/$L9)*100)</f>
        <v>18.029103209142587</v>
      </c>
      <c r="O9" s="31">
        <f>IF($M9=0,0,($H9/$M9)*100)</f>
        <v>50.6239049217106</v>
      </c>
      <c r="P9" s="6"/>
      <c r="Q9" s="33"/>
    </row>
    <row r="10" spans="1:17" ht="12.75">
      <c r="A10" s="3"/>
      <c r="B10" s="29" t="s">
        <v>17</v>
      </c>
      <c r="C10" s="63">
        <v>355698553</v>
      </c>
      <c r="D10" s="64">
        <v>373061519</v>
      </c>
      <c r="E10" s="65">
        <f aca="true" t="shared" si="0" ref="E10:E33">($D10-$C10)</f>
        <v>17362966</v>
      </c>
      <c r="F10" s="63">
        <v>384951952</v>
      </c>
      <c r="G10" s="64">
        <v>399310609</v>
      </c>
      <c r="H10" s="65">
        <f aca="true" t="shared" si="1" ref="H10:H33">($G10-$F10)</f>
        <v>14358657</v>
      </c>
      <c r="I10" s="65">
        <v>429349120</v>
      </c>
      <c r="J10" s="30">
        <f aca="true" t="shared" si="2" ref="J10:J33">IF($C10=0,0,($E10/$C10)*100)</f>
        <v>4.881370996187325</v>
      </c>
      <c r="K10" s="31">
        <f aca="true" t="shared" si="3" ref="K10:K33">IF($F10=0,0,($H10/$F10)*100)</f>
        <v>3.72998680105407</v>
      </c>
      <c r="L10" s="84">
        <v>20961331</v>
      </c>
      <c r="M10" s="85">
        <v>28693154</v>
      </c>
      <c r="N10" s="32">
        <f aca="true" t="shared" si="4" ref="N10:N33">IF($L10=0,0,($E10/$L10)*100)</f>
        <v>82.83331817049213</v>
      </c>
      <c r="O10" s="31">
        <f aca="true" t="shared" si="5" ref="O10:O33">IF($M10=0,0,($H10/$M10)*100)</f>
        <v>50.04210063487618</v>
      </c>
      <c r="P10" s="6"/>
      <c r="Q10" s="33"/>
    </row>
    <row r="11" spans="1:17" ht="16.5">
      <c r="A11" s="7"/>
      <c r="B11" s="34" t="s">
        <v>18</v>
      </c>
      <c r="C11" s="66">
        <v>547177082</v>
      </c>
      <c r="D11" s="67">
        <v>568138413</v>
      </c>
      <c r="E11" s="68">
        <f t="shared" si="0"/>
        <v>20961331</v>
      </c>
      <c r="F11" s="66">
        <v>579854098</v>
      </c>
      <c r="G11" s="67">
        <v>608547252</v>
      </c>
      <c r="H11" s="68">
        <f t="shared" si="1"/>
        <v>28693154</v>
      </c>
      <c r="I11" s="68">
        <v>652756230</v>
      </c>
      <c r="J11" s="35">
        <f t="shared" si="2"/>
        <v>3.830813038328239</v>
      </c>
      <c r="K11" s="36">
        <f t="shared" si="3"/>
        <v>4.948340297838164</v>
      </c>
      <c r="L11" s="86">
        <v>20961331</v>
      </c>
      <c r="M11" s="87">
        <v>28693154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106049685</v>
      </c>
      <c r="D13" s="64">
        <v>130819378</v>
      </c>
      <c r="E13" s="65">
        <f t="shared" si="0"/>
        <v>24769693</v>
      </c>
      <c r="F13" s="63">
        <v>111780004</v>
      </c>
      <c r="G13" s="64">
        <v>140331378</v>
      </c>
      <c r="H13" s="65">
        <f t="shared" si="1"/>
        <v>28551374</v>
      </c>
      <c r="I13" s="65">
        <v>148130333</v>
      </c>
      <c r="J13" s="30">
        <f t="shared" si="2"/>
        <v>23.35668700948994</v>
      </c>
      <c r="K13" s="31">
        <f t="shared" si="3"/>
        <v>25.54247001100483</v>
      </c>
      <c r="L13" s="84">
        <v>38009479</v>
      </c>
      <c r="M13" s="85">
        <v>-483075</v>
      </c>
      <c r="N13" s="32">
        <f t="shared" si="4"/>
        <v>65.16714685828764</v>
      </c>
      <c r="O13" s="31">
        <f t="shared" si="5"/>
        <v>-5910.339802308131</v>
      </c>
      <c r="P13" s="6"/>
      <c r="Q13" s="33"/>
    </row>
    <row r="14" spans="1:17" ht="12.75">
      <c r="A14" s="3"/>
      <c r="B14" s="29" t="s">
        <v>21</v>
      </c>
      <c r="C14" s="63">
        <v>57348812</v>
      </c>
      <c r="D14" s="64">
        <v>54218606</v>
      </c>
      <c r="E14" s="65">
        <f t="shared" si="0"/>
        <v>-3130206</v>
      </c>
      <c r="F14" s="63">
        <v>60445648</v>
      </c>
      <c r="G14" s="64">
        <v>57140686</v>
      </c>
      <c r="H14" s="65">
        <f t="shared" si="1"/>
        <v>-3304962</v>
      </c>
      <c r="I14" s="65">
        <v>60220260</v>
      </c>
      <c r="J14" s="30">
        <f t="shared" si="2"/>
        <v>-5.458188044069684</v>
      </c>
      <c r="K14" s="31">
        <f t="shared" si="3"/>
        <v>-5.467659143963516</v>
      </c>
      <c r="L14" s="84">
        <v>38009479</v>
      </c>
      <c r="M14" s="85">
        <v>-483075</v>
      </c>
      <c r="N14" s="32">
        <f t="shared" si="4"/>
        <v>-8.235329929147412</v>
      </c>
      <c r="O14" s="31">
        <f t="shared" si="5"/>
        <v>684.1509082440615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38009479</v>
      </c>
      <c r="M15" s="85">
        <v>-483075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70910822</v>
      </c>
      <c r="D16" s="64">
        <v>91551437</v>
      </c>
      <c r="E16" s="65">
        <f t="shared" si="0"/>
        <v>20640615</v>
      </c>
      <c r="F16" s="63">
        <v>76100003</v>
      </c>
      <c r="G16" s="64">
        <v>95441076</v>
      </c>
      <c r="H16" s="65">
        <f t="shared" si="1"/>
        <v>19341073</v>
      </c>
      <c r="I16" s="65">
        <v>100594729</v>
      </c>
      <c r="J16" s="30">
        <f t="shared" si="2"/>
        <v>29.107849010691204</v>
      </c>
      <c r="K16" s="31">
        <f t="shared" si="3"/>
        <v>25.415338025676554</v>
      </c>
      <c r="L16" s="84">
        <v>38009479</v>
      </c>
      <c r="M16" s="85">
        <v>-483075</v>
      </c>
      <c r="N16" s="32">
        <f t="shared" si="4"/>
        <v>54.303861939280985</v>
      </c>
      <c r="O16" s="31">
        <f t="shared" si="5"/>
        <v>-4003.741241008125</v>
      </c>
      <c r="P16" s="6"/>
      <c r="Q16" s="33"/>
    </row>
    <row r="17" spans="1:17" ht="12.75">
      <c r="A17" s="3"/>
      <c r="B17" s="29" t="s">
        <v>23</v>
      </c>
      <c r="C17" s="63">
        <v>255905491</v>
      </c>
      <c r="D17" s="64">
        <v>251634868</v>
      </c>
      <c r="E17" s="65">
        <f t="shared" si="0"/>
        <v>-4270623</v>
      </c>
      <c r="F17" s="63">
        <v>269040915</v>
      </c>
      <c r="G17" s="64">
        <v>223970355</v>
      </c>
      <c r="H17" s="65">
        <f t="shared" si="1"/>
        <v>-45070560</v>
      </c>
      <c r="I17" s="65">
        <v>237950432</v>
      </c>
      <c r="J17" s="42">
        <f t="shared" si="2"/>
        <v>-1.6688282003296286</v>
      </c>
      <c r="K17" s="31">
        <f t="shared" si="3"/>
        <v>-16.752306986467094</v>
      </c>
      <c r="L17" s="88">
        <v>38009479</v>
      </c>
      <c r="M17" s="85">
        <v>-483075</v>
      </c>
      <c r="N17" s="32">
        <f t="shared" si="4"/>
        <v>-11.235678868421218</v>
      </c>
      <c r="O17" s="31">
        <f t="shared" si="5"/>
        <v>9329.930135072193</v>
      </c>
      <c r="P17" s="6"/>
      <c r="Q17" s="33"/>
    </row>
    <row r="18" spans="1:17" ht="16.5">
      <c r="A18" s="3"/>
      <c r="B18" s="34" t="s">
        <v>24</v>
      </c>
      <c r="C18" s="66">
        <v>490214810</v>
      </c>
      <c r="D18" s="67">
        <v>528224289</v>
      </c>
      <c r="E18" s="68">
        <f t="shared" si="0"/>
        <v>38009479</v>
      </c>
      <c r="F18" s="66">
        <v>517366570</v>
      </c>
      <c r="G18" s="67">
        <v>516883495</v>
      </c>
      <c r="H18" s="68">
        <f t="shared" si="1"/>
        <v>-483075</v>
      </c>
      <c r="I18" s="68">
        <v>546895754</v>
      </c>
      <c r="J18" s="43">
        <f t="shared" si="2"/>
        <v>7.753637430905035</v>
      </c>
      <c r="K18" s="36">
        <f t="shared" si="3"/>
        <v>-0.0933719007008899</v>
      </c>
      <c r="L18" s="89">
        <v>38009479</v>
      </c>
      <c r="M18" s="87">
        <v>-483075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56962272</v>
      </c>
      <c r="D19" s="73">
        <v>39914124</v>
      </c>
      <c r="E19" s="74">
        <f t="shared" si="0"/>
        <v>-17048148</v>
      </c>
      <c r="F19" s="75">
        <v>62487528</v>
      </c>
      <c r="G19" s="76">
        <v>91663757</v>
      </c>
      <c r="H19" s="77">
        <f t="shared" si="1"/>
        <v>29176229</v>
      </c>
      <c r="I19" s="77">
        <v>105860476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202206806</v>
      </c>
      <c r="M22" s="85">
        <v>146304775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11553194</v>
      </c>
      <c r="D23" s="64">
        <v>5960000</v>
      </c>
      <c r="E23" s="65">
        <f t="shared" si="0"/>
        <v>-5593194</v>
      </c>
      <c r="F23" s="63">
        <v>12177067</v>
      </c>
      <c r="G23" s="64">
        <v>6281840</v>
      </c>
      <c r="H23" s="65">
        <f t="shared" si="1"/>
        <v>-5895227</v>
      </c>
      <c r="I23" s="65">
        <v>6608493</v>
      </c>
      <c r="J23" s="30">
        <f t="shared" si="2"/>
        <v>-48.41253423079366</v>
      </c>
      <c r="K23" s="31">
        <f t="shared" si="3"/>
        <v>-48.41253645069046</v>
      </c>
      <c r="L23" s="84">
        <v>202206806</v>
      </c>
      <c r="M23" s="85">
        <v>146304775</v>
      </c>
      <c r="N23" s="32">
        <f t="shared" si="4"/>
        <v>-2.7660760340579236</v>
      </c>
      <c r="O23" s="31">
        <f t="shared" si="5"/>
        <v>-4.029415307873581</v>
      </c>
      <c r="P23" s="6"/>
      <c r="Q23" s="33"/>
    </row>
    <row r="24" spans="1:17" ht="12.75">
      <c r="A24" s="7"/>
      <c r="B24" s="29" t="s">
        <v>29</v>
      </c>
      <c r="C24" s="63">
        <v>126918400</v>
      </c>
      <c r="D24" s="64">
        <v>334718400</v>
      </c>
      <c r="E24" s="65">
        <f t="shared" si="0"/>
        <v>207800000</v>
      </c>
      <c r="F24" s="63">
        <v>126598750</v>
      </c>
      <c r="G24" s="64">
        <v>278798752</v>
      </c>
      <c r="H24" s="65">
        <f t="shared" si="1"/>
        <v>152200002</v>
      </c>
      <c r="I24" s="65">
        <v>352194402</v>
      </c>
      <c r="J24" s="30">
        <f t="shared" si="2"/>
        <v>163.72724522212698</v>
      </c>
      <c r="K24" s="31">
        <f t="shared" si="3"/>
        <v>120.22235764571134</v>
      </c>
      <c r="L24" s="84">
        <v>202206806</v>
      </c>
      <c r="M24" s="85">
        <v>146304775</v>
      </c>
      <c r="N24" s="32">
        <f t="shared" si="4"/>
        <v>102.76607603405792</v>
      </c>
      <c r="O24" s="31">
        <f t="shared" si="5"/>
        <v>104.02941530787358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202206806</v>
      </c>
      <c r="M25" s="85">
        <v>146304775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138471594</v>
      </c>
      <c r="D26" s="67">
        <v>340678400</v>
      </c>
      <c r="E26" s="68">
        <f t="shared" si="0"/>
        <v>202206806</v>
      </c>
      <c r="F26" s="66">
        <v>138775817</v>
      </c>
      <c r="G26" s="67">
        <v>285080592</v>
      </c>
      <c r="H26" s="68">
        <f t="shared" si="1"/>
        <v>146304775</v>
      </c>
      <c r="I26" s="68">
        <v>358802895</v>
      </c>
      <c r="J26" s="43">
        <f t="shared" si="2"/>
        <v>146.02764376352886</v>
      </c>
      <c r="K26" s="36">
        <f t="shared" si="3"/>
        <v>105.42526656499524</v>
      </c>
      <c r="L26" s="89">
        <v>202206806</v>
      </c>
      <c r="M26" s="87">
        <v>146304775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55166479</v>
      </c>
      <c r="D28" s="64">
        <v>264788400</v>
      </c>
      <c r="E28" s="65">
        <f t="shared" si="0"/>
        <v>209621921</v>
      </c>
      <c r="F28" s="63">
        <v>46550469</v>
      </c>
      <c r="G28" s="64">
        <v>191448782</v>
      </c>
      <c r="H28" s="65">
        <f t="shared" si="1"/>
        <v>144898313</v>
      </c>
      <c r="I28" s="65">
        <v>260077619</v>
      </c>
      <c r="J28" s="30">
        <f t="shared" si="2"/>
        <v>379.98060561378225</v>
      </c>
      <c r="K28" s="31">
        <f t="shared" si="3"/>
        <v>311.271435310351</v>
      </c>
      <c r="L28" s="84">
        <v>356076504</v>
      </c>
      <c r="M28" s="85">
        <v>312114851</v>
      </c>
      <c r="N28" s="32">
        <f t="shared" si="4"/>
        <v>58.86991100092356</v>
      </c>
      <c r="O28" s="31">
        <f t="shared" si="5"/>
        <v>46.42467749796372</v>
      </c>
      <c r="P28" s="6"/>
      <c r="Q28" s="33"/>
    </row>
    <row r="29" spans="1:17" ht="12.75">
      <c r="A29" s="7"/>
      <c r="B29" s="29" t="s">
        <v>33</v>
      </c>
      <c r="C29" s="63">
        <v>25532328</v>
      </c>
      <c r="D29" s="64">
        <v>17500000</v>
      </c>
      <c r="E29" s="65">
        <f t="shared" si="0"/>
        <v>-8032328</v>
      </c>
      <c r="F29" s="63">
        <v>24204243</v>
      </c>
      <c r="G29" s="64">
        <v>20000000</v>
      </c>
      <c r="H29" s="65">
        <f t="shared" si="1"/>
        <v>-4204243</v>
      </c>
      <c r="I29" s="65">
        <v>20000000</v>
      </c>
      <c r="J29" s="30">
        <f t="shared" si="2"/>
        <v>-31.4594423195566</v>
      </c>
      <c r="K29" s="31">
        <f t="shared" si="3"/>
        <v>-17.369859491164423</v>
      </c>
      <c r="L29" s="84">
        <v>356076504</v>
      </c>
      <c r="M29" s="85">
        <v>312114851</v>
      </c>
      <c r="N29" s="32">
        <f t="shared" si="4"/>
        <v>-2.2557871439897084</v>
      </c>
      <c r="O29" s="31">
        <f t="shared" si="5"/>
        <v>-1.3470179283458703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356076504</v>
      </c>
      <c r="M30" s="85">
        <v>312114851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25044394</v>
      </c>
      <c r="D31" s="64">
        <v>43300000</v>
      </c>
      <c r="E31" s="65">
        <f t="shared" si="0"/>
        <v>18255606</v>
      </c>
      <c r="F31" s="63">
        <v>17470542</v>
      </c>
      <c r="G31" s="64">
        <v>57423750</v>
      </c>
      <c r="H31" s="65">
        <f t="shared" si="1"/>
        <v>39953208</v>
      </c>
      <c r="I31" s="65">
        <v>62194400</v>
      </c>
      <c r="J31" s="30">
        <f t="shared" si="2"/>
        <v>72.89298355552145</v>
      </c>
      <c r="K31" s="31">
        <f t="shared" si="3"/>
        <v>228.6890011769526</v>
      </c>
      <c r="L31" s="84">
        <v>356076504</v>
      </c>
      <c r="M31" s="85">
        <v>312114851</v>
      </c>
      <c r="N31" s="32">
        <f t="shared" si="4"/>
        <v>5.126877453278973</v>
      </c>
      <c r="O31" s="31">
        <f t="shared" si="5"/>
        <v>12.800803253030724</v>
      </c>
      <c r="P31" s="6"/>
      <c r="Q31" s="33"/>
    </row>
    <row r="32" spans="1:17" ht="12.75">
      <c r="A32" s="7"/>
      <c r="B32" s="29" t="s">
        <v>36</v>
      </c>
      <c r="C32" s="63">
        <v>32728393</v>
      </c>
      <c r="D32" s="64">
        <v>168959698</v>
      </c>
      <c r="E32" s="65">
        <f t="shared" si="0"/>
        <v>136231305</v>
      </c>
      <c r="F32" s="63">
        <v>50550563</v>
      </c>
      <c r="G32" s="64">
        <v>182018136</v>
      </c>
      <c r="H32" s="65">
        <f t="shared" si="1"/>
        <v>131467573</v>
      </c>
      <c r="I32" s="65">
        <v>164417793</v>
      </c>
      <c r="J32" s="30">
        <f t="shared" si="2"/>
        <v>416.2480724305651</v>
      </c>
      <c r="K32" s="31">
        <f t="shared" si="3"/>
        <v>260.07143184537824</v>
      </c>
      <c r="L32" s="84">
        <v>356076504</v>
      </c>
      <c r="M32" s="85">
        <v>312114851</v>
      </c>
      <c r="N32" s="32">
        <f t="shared" si="4"/>
        <v>38.258998689787184</v>
      </c>
      <c r="O32" s="31">
        <f t="shared" si="5"/>
        <v>42.12153717735143</v>
      </c>
      <c r="P32" s="6"/>
      <c r="Q32" s="33"/>
    </row>
    <row r="33" spans="1:17" ht="17.25" thickBot="1">
      <c r="A33" s="7"/>
      <c r="B33" s="57" t="s">
        <v>37</v>
      </c>
      <c r="C33" s="81">
        <v>138471594</v>
      </c>
      <c r="D33" s="82">
        <v>494548098</v>
      </c>
      <c r="E33" s="83">
        <f t="shared" si="0"/>
        <v>356076504</v>
      </c>
      <c r="F33" s="81">
        <v>138775817</v>
      </c>
      <c r="G33" s="82">
        <v>450890668</v>
      </c>
      <c r="H33" s="83">
        <f t="shared" si="1"/>
        <v>312114851</v>
      </c>
      <c r="I33" s="83">
        <v>506689812</v>
      </c>
      <c r="J33" s="58">
        <f t="shared" si="2"/>
        <v>257.14768907766023</v>
      </c>
      <c r="K33" s="59">
        <f t="shared" si="3"/>
        <v>224.90579248400317</v>
      </c>
      <c r="L33" s="96">
        <v>356076504</v>
      </c>
      <c r="M33" s="97">
        <v>312114851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633248273</v>
      </c>
      <c r="D8" s="64">
        <v>642359999</v>
      </c>
      <c r="E8" s="65">
        <f>($D8-$C8)</f>
        <v>9111726</v>
      </c>
      <c r="F8" s="63">
        <v>681375139</v>
      </c>
      <c r="G8" s="64">
        <v>677047440</v>
      </c>
      <c r="H8" s="65">
        <f>($G8-$F8)</f>
        <v>-4327699</v>
      </c>
      <c r="I8" s="65">
        <v>713608001</v>
      </c>
      <c r="J8" s="30">
        <f>IF($C8=0,0,($E8/$C8)*100)</f>
        <v>1.4388868297790052</v>
      </c>
      <c r="K8" s="31">
        <f>IF($F8=0,0,($H8/$F8)*100)</f>
        <v>-0.6351418994170258</v>
      </c>
      <c r="L8" s="84">
        <v>-36023416</v>
      </c>
      <c r="M8" s="85">
        <v>-31154737</v>
      </c>
      <c r="N8" s="32">
        <f>IF($L8=0,0,($E8/$L8)*100)</f>
        <v>-25.293897724746593</v>
      </c>
      <c r="O8" s="31">
        <f>IF($M8=0,0,($H8/$M8)*100)</f>
        <v>13.890982292676712</v>
      </c>
      <c r="P8" s="6"/>
      <c r="Q8" s="33"/>
    </row>
    <row r="9" spans="1:17" ht="12.75">
      <c r="A9" s="3"/>
      <c r="B9" s="29" t="s">
        <v>16</v>
      </c>
      <c r="C9" s="63">
        <v>1217809197</v>
      </c>
      <c r="D9" s="64">
        <v>1384976956</v>
      </c>
      <c r="E9" s="65">
        <f>($D9-$C9)</f>
        <v>167167759</v>
      </c>
      <c r="F9" s="63">
        <v>1284788701</v>
      </c>
      <c r="G9" s="64">
        <v>1492119988</v>
      </c>
      <c r="H9" s="65">
        <f>($G9-$F9)</f>
        <v>207331287</v>
      </c>
      <c r="I9" s="65">
        <v>1602054518</v>
      </c>
      <c r="J9" s="30">
        <f>IF($C9=0,0,($E9/$C9)*100)</f>
        <v>13.726925318991492</v>
      </c>
      <c r="K9" s="31">
        <f>IF($F9=0,0,($H9/$F9)*100)</f>
        <v>16.13738405689793</v>
      </c>
      <c r="L9" s="84">
        <v>-36023416</v>
      </c>
      <c r="M9" s="85">
        <v>-31154737</v>
      </c>
      <c r="N9" s="32">
        <f>IF($L9=0,0,($E9/$L9)*100)</f>
        <v>-464.05304538581237</v>
      </c>
      <c r="O9" s="31">
        <f>IF($M9=0,0,($H9/$M9)*100)</f>
        <v>-665.4888051213528</v>
      </c>
      <c r="P9" s="6"/>
      <c r="Q9" s="33"/>
    </row>
    <row r="10" spans="1:17" ht="12.75">
      <c r="A10" s="3"/>
      <c r="B10" s="29" t="s">
        <v>17</v>
      </c>
      <c r="C10" s="63">
        <v>1049532820</v>
      </c>
      <c r="D10" s="64">
        <v>837229919</v>
      </c>
      <c r="E10" s="65">
        <f aca="true" t="shared" si="0" ref="E10:E33">($D10-$C10)</f>
        <v>-212302901</v>
      </c>
      <c r="F10" s="63">
        <v>1144970953</v>
      </c>
      <c r="G10" s="64">
        <v>910812628</v>
      </c>
      <c r="H10" s="65">
        <f aca="true" t="shared" si="1" ref="H10:H33">($G10-$F10)</f>
        <v>-234158325</v>
      </c>
      <c r="I10" s="65">
        <v>999934234</v>
      </c>
      <c r="J10" s="30">
        <f aca="true" t="shared" si="2" ref="J10:J33">IF($C10=0,0,($E10/$C10)*100)</f>
        <v>-20.228324160458364</v>
      </c>
      <c r="K10" s="31">
        <f aca="true" t="shared" si="3" ref="K10:K33">IF($F10=0,0,($H10/$F10)*100)</f>
        <v>-20.4510275467224</v>
      </c>
      <c r="L10" s="84">
        <v>-36023416</v>
      </c>
      <c r="M10" s="85">
        <v>-31154737</v>
      </c>
      <c r="N10" s="32">
        <f aca="true" t="shared" si="4" ref="N10:N33">IF($L10=0,0,($E10/$L10)*100)</f>
        <v>589.346943110559</v>
      </c>
      <c r="O10" s="31">
        <f aca="true" t="shared" si="5" ref="O10:O33">IF($M10=0,0,($H10/$M10)*100)</f>
        <v>751.597822828676</v>
      </c>
      <c r="P10" s="6"/>
      <c r="Q10" s="33"/>
    </row>
    <row r="11" spans="1:17" ht="16.5">
      <c r="A11" s="7"/>
      <c r="B11" s="34" t="s">
        <v>18</v>
      </c>
      <c r="C11" s="66">
        <v>2900590290</v>
      </c>
      <c r="D11" s="67">
        <v>2864566874</v>
      </c>
      <c r="E11" s="68">
        <f t="shared" si="0"/>
        <v>-36023416</v>
      </c>
      <c r="F11" s="66">
        <v>3111134793</v>
      </c>
      <c r="G11" s="67">
        <v>3079980056</v>
      </c>
      <c r="H11" s="68">
        <f t="shared" si="1"/>
        <v>-31154737</v>
      </c>
      <c r="I11" s="68">
        <v>3315596753</v>
      </c>
      <c r="J11" s="35">
        <f t="shared" si="2"/>
        <v>-1.2419339651033583</v>
      </c>
      <c r="K11" s="36">
        <f t="shared" si="3"/>
        <v>-1.0013946380625367</v>
      </c>
      <c r="L11" s="86">
        <v>-36023416</v>
      </c>
      <c r="M11" s="87">
        <v>-31154737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928669586</v>
      </c>
      <c r="D13" s="64">
        <v>1010482794</v>
      </c>
      <c r="E13" s="65">
        <f t="shared" si="0"/>
        <v>81813208</v>
      </c>
      <c r="F13" s="63">
        <v>989008849</v>
      </c>
      <c r="G13" s="64">
        <v>1075118151</v>
      </c>
      <c r="H13" s="65">
        <f t="shared" si="1"/>
        <v>86109302</v>
      </c>
      <c r="I13" s="65">
        <v>1146613522</v>
      </c>
      <c r="J13" s="30">
        <f t="shared" si="2"/>
        <v>8.809721911146985</v>
      </c>
      <c r="K13" s="31">
        <f t="shared" si="3"/>
        <v>8.706626041522911</v>
      </c>
      <c r="L13" s="84">
        <v>-84865376</v>
      </c>
      <c r="M13" s="85">
        <v>-139032424</v>
      </c>
      <c r="N13" s="32">
        <f t="shared" si="4"/>
        <v>-96.40351796709179</v>
      </c>
      <c r="O13" s="31">
        <f t="shared" si="5"/>
        <v>-61.93469086031328</v>
      </c>
      <c r="P13" s="6"/>
      <c r="Q13" s="33"/>
    </row>
    <row r="14" spans="1:17" ht="12.75">
      <c r="A14" s="3"/>
      <c r="B14" s="29" t="s">
        <v>21</v>
      </c>
      <c r="C14" s="63">
        <v>152378740</v>
      </c>
      <c r="D14" s="64">
        <v>106974062</v>
      </c>
      <c r="E14" s="65">
        <f t="shared" si="0"/>
        <v>-45404678</v>
      </c>
      <c r="F14" s="63">
        <v>161937709</v>
      </c>
      <c r="G14" s="64">
        <v>112974543</v>
      </c>
      <c r="H14" s="65">
        <f t="shared" si="1"/>
        <v>-48963166</v>
      </c>
      <c r="I14" s="65">
        <v>119321441</v>
      </c>
      <c r="J14" s="30">
        <f t="shared" si="2"/>
        <v>-29.797252556360554</v>
      </c>
      <c r="K14" s="31">
        <f t="shared" si="3"/>
        <v>-30.23580258258439</v>
      </c>
      <c r="L14" s="84">
        <v>-84865376</v>
      </c>
      <c r="M14" s="85">
        <v>-139032424</v>
      </c>
      <c r="N14" s="32">
        <f t="shared" si="4"/>
        <v>53.502005340788216</v>
      </c>
      <c r="O14" s="31">
        <f t="shared" si="5"/>
        <v>35.21708432559588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-84865376</v>
      </c>
      <c r="M15" s="85">
        <v>-139032424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794582713</v>
      </c>
      <c r="D16" s="64">
        <v>839462215</v>
      </c>
      <c r="E16" s="65">
        <f t="shared" si="0"/>
        <v>44879502</v>
      </c>
      <c r="F16" s="63">
        <v>857668141</v>
      </c>
      <c r="G16" s="64">
        <v>906288642</v>
      </c>
      <c r="H16" s="65">
        <f t="shared" si="1"/>
        <v>48620501</v>
      </c>
      <c r="I16" s="65">
        <v>978386385</v>
      </c>
      <c r="J16" s="30">
        <f t="shared" si="2"/>
        <v>5.648185049301469</v>
      </c>
      <c r="K16" s="31">
        <f t="shared" si="3"/>
        <v>5.66891769388925</v>
      </c>
      <c r="L16" s="84">
        <v>-84865376</v>
      </c>
      <c r="M16" s="85">
        <v>-139032424</v>
      </c>
      <c r="N16" s="32">
        <f t="shared" si="4"/>
        <v>-52.88317110620001</v>
      </c>
      <c r="O16" s="31">
        <f t="shared" si="5"/>
        <v>-34.970620234600815</v>
      </c>
      <c r="P16" s="6"/>
      <c r="Q16" s="33"/>
    </row>
    <row r="17" spans="1:17" ht="12.75">
      <c r="A17" s="3"/>
      <c r="B17" s="29" t="s">
        <v>23</v>
      </c>
      <c r="C17" s="63">
        <v>1459160775</v>
      </c>
      <c r="D17" s="64">
        <v>1293007367</v>
      </c>
      <c r="E17" s="65">
        <f t="shared" si="0"/>
        <v>-166153408</v>
      </c>
      <c r="F17" s="63">
        <v>1509604899</v>
      </c>
      <c r="G17" s="64">
        <v>1284805838</v>
      </c>
      <c r="H17" s="65">
        <f t="shared" si="1"/>
        <v>-224799061</v>
      </c>
      <c r="I17" s="65">
        <v>1281715755</v>
      </c>
      <c r="J17" s="42">
        <f t="shared" si="2"/>
        <v>-11.386915742715193</v>
      </c>
      <c r="K17" s="31">
        <f t="shared" si="3"/>
        <v>-14.891251422734022</v>
      </c>
      <c r="L17" s="88">
        <v>-84865376</v>
      </c>
      <c r="M17" s="85">
        <v>-139032424</v>
      </c>
      <c r="N17" s="32">
        <f t="shared" si="4"/>
        <v>195.78468373250357</v>
      </c>
      <c r="O17" s="31">
        <f t="shared" si="5"/>
        <v>161.68822676931822</v>
      </c>
      <c r="P17" s="6"/>
      <c r="Q17" s="33"/>
    </row>
    <row r="18" spans="1:17" ht="16.5">
      <c r="A18" s="3"/>
      <c r="B18" s="34" t="s">
        <v>24</v>
      </c>
      <c r="C18" s="66">
        <v>3334791814</v>
      </c>
      <c r="D18" s="67">
        <v>3249926438</v>
      </c>
      <c r="E18" s="68">
        <f t="shared" si="0"/>
        <v>-84865376</v>
      </c>
      <c r="F18" s="66">
        <v>3518219598</v>
      </c>
      <c r="G18" s="67">
        <v>3379187174</v>
      </c>
      <c r="H18" s="68">
        <f t="shared" si="1"/>
        <v>-139032424</v>
      </c>
      <c r="I18" s="68">
        <v>3526037103</v>
      </c>
      <c r="J18" s="43">
        <f t="shared" si="2"/>
        <v>-2.544847796606712</v>
      </c>
      <c r="K18" s="36">
        <f t="shared" si="3"/>
        <v>-3.9517835691392222</v>
      </c>
      <c r="L18" s="89">
        <v>-84865376</v>
      </c>
      <c r="M18" s="87">
        <v>-139032424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-434201524</v>
      </c>
      <c r="D19" s="73">
        <v>-385359564</v>
      </c>
      <c r="E19" s="74">
        <f t="shared" si="0"/>
        <v>48841960</v>
      </c>
      <c r="F19" s="75">
        <v>-407084805</v>
      </c>
      <c r="G19" s="76">
        <v>-299207118</v>
      </c>
      <c r="H19" s="77">
        <f t="shared" si="1"/>
        <v>107877687</v>
      </c>
      <c r="I19" s="77">
        <v>-210440350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75454554</v>
      </c>
      <c r="M22" s="85">
        <v>46364701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72250000</v>
      </c>
      <c r="D23" s="64">
        <v>101680000</v>
      </c>
      <c r="E23" s="65">
        <f t="shared" si="0"/>
        <v>29430000</v>
      </c>
      <c r="F23" s="63">
        <v>45450000</v>
      </c>
      <c r="G23" s="64">
        <v>76700000</v>
      </c>
      <c r="H23" s="65">
        <f t="shared" si="1"/>
        <v>31250000</v>
      </c>
      <c r="I23" s="65">
        <v>65700000</v>
      </c>
      <c r="J23" s="30">
        <f t="shared" si="2"/>
        <v>40.73356401384083</v>
      </c>
      <c r="K23" s="31">
        <f t="shared" si="3"/>
        <v>68.75687568756875</v>
      </c>
      <c r="L23" s="84">
        <v>75454554</v>
      </c>
      <c r="M23" s="85">
        <v>46364701</v>
      </c>
      <c r="N23" s="32">
        <f t="shared" si="4"/>
        <v>39.00361004055501</v>
      </c>
      <c r="O23" s="31">
        <f t="shared" si="5"/>
        <v>67.40041308580854</v>
      </c>
      <c r="P23" s="6"/>
      <c r="Q23" s="33"/>
    </row>
    <row r="24" spans="1:17" ht="12.75">
      <c r="A24" s="7"/>
      <c r="B24" s="29" t="s">
        <v>29</v>
      </c>
      <c r="C24" s="63">
        <v>534657447</v>
      </c>
      <c r="D24" s="64">
        <v>580682001</v>
      </c>
      <c r="E24" s="65">
        <f t="shared" si="0"/>
        <v>46024554</v>
      </c>
      <c r="F24" s="63">
        <v>605131296</v>
      </c>
      <c r="G24" s="64">
        <v>620245997</v>
      </c>
      <c r="H24" s="65">
        <f t="shared" si="1"/>
        <v>15114701</v>
      </c>
      <c r="I24" s="65">
        <v>705727000</v>
      </c>
      <c r="J24" s="30">
        <f t="shared" si="2"/>
        <v>8.608232104171925</v>
      </c>
      <c r="K24" s="31">
        <f t="shared" si="3"/>
        <v>2.4977556275654926</v>
      </c>
      <c r="L24" s="84">
        <v>75454554</v>
      </c>
      <c r="M24" s="85">
        <v>46364701</v>
      </c>
      <c r="N24" s="32">
        <f t="shared" si="4"/>
        <v>60.996389959445</v>
      </c>
      <c r="O24" s="31">
        <f t="shared" si="5"/>
        <v>32.59958691419146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75454554</v>
      </c>
      <c r="M25" s="85">
        <v>46364701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606907447</v>
      </c>
      <c r="D26" s="67">
        <v>682362001</v>
      </c>
      <c r="E26" s="68">
        <f t="shared" si="0"/>
        <v>75454554</v>
      </c>
      <c r="F26" s="66">
        <v>650581296</v>
      </c>
      <c r="G26" s="67">
        <v>696945997</v>
      </c>
      <c r="H26" s="68">
        <f t="shared" si="1"/>
        <v>46364701</v>
      </c>
      <c r="I26" s="68">
        <v>771427000</v>
      </c>
      <c r="J26" s="43">
        <f t="shared" si="2"/>
        <v>12.432629451653442</v>
      </c>
      <c r="K26" s="36">
        <f t="shared" si="3"/>
        <v>7.126657542272779</v>
      </c>
      <c r="L26" s="89">
        <v>75454554</v>
      </c>
      <c r="M26" s="87">
        <v>46364701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160394765</v>
      </c>
      <c r="D28" s="64">
        <v>109173593</v>
      </c>
      <c r="E28" s="65">
        <f t="shared" si="0"/>
        <v>-51221172</v>
      </c>
      <c r="F28" s="63">
        <v>135658867</v>
      </c>
      <c r="G28" s="64">
        <v>95000000</v>
      </c>
      <c r="H28" s="65">
        <f t="shared" si="1"/>
        <v>-40658867</v>
      </c>
      <c r="I28" s="65">
        <v>100000000</v>
      </c>
      <c r="J28" s="30">
        <f t="shared" si="2"/>
        <v>-31.934441251870034</v>
      </c>
      <c r="K28" s="31">
        <f t="shared" si="3"/>
        <v>-29.971403933367657</v>
      </c>
      <c r="L28" s="84">
        <v>75454554</v>
      </c>
      <c r="M28" s="85">
        <v>46364701</v>
      </c>
      <c r="N28" s="32">
        <f t="shared" si="4"/>
        <v>-67.8834732758476</v>
      </c>
      <c r="O28" s="31">
        <f t="shared" si="5"/>
        <v>-87.69358180483036</v>
      </c>
      <c r="P28" s="6"/>
      <c r="Q28" s="33"/>
    </row>
    <row r="29" spans="1:17" ht="12.75">
      <c r="A29" s="7"/>
      <c r="B29" s="29" t="s">
        <v>33</v>
      </c>
      <c r="C29" s="63">
        <v>36094348</v>
      </c>
      <c r="D29" s="64">
        <v>50510000</v>
      </c>
      <c r="E29" s="65">
        <f t="shared" si="0"/>
        <v>14415652</v>
      </c>
      <c r="F29" s="63">
        <v>37000000</v>
      </c>
      <c r="G29" s="64">
        <v>65200000</v>
      </c>
      <c r="H29" s="65">
        <f t="shared" si="1"/>
        <v>28200000</v>
      </c>
      <c r="I29" s="65">
        <v>60700000</v>
      </c>
      <c r="J29" s="30">
        <f t="shared" si="2"/>
        <v>39.93880703981687</v>
      </c>
      <c r="K29" s="31">
        <f t="shared" si="3"/>
        <v>76.21621621621621</v>
      </c>
      <c r="L29" s="84">
        <v>75454554</v>
      </c>
      <c r="M29" s="85">
        <v>46364701</v>
      </c>
      <c r="N29" s="32">
        <f t="shared" si="4"/>
        <v>19.1050788001477</v>
      </c>
      <c r="O29" s="31">
        <f t="shared" si="5"/>
        <v>60.82213276863362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75454554</v>
      </c>
      <c r="M30" s="85">
        <v>46364701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307905574</v>
      </c>
      <c r="D31" s="64">
        <v>354319800</v>
      </c>
      <c r="E31" s="65">
        <f t="shared" si="0"/>
        <v>46414226</v>
      </c>
      <c r="F31" s="63">
        <v>392514672</v>
      </c>
      <c r="G31" s="64">
        <v>416377704</v>
      </c>
      <c r="H31" s="65">
        <f t="shared" si="1"/>
        <v>23863032</v>
      </c>
      <c r="I31" s="65">
        <v>474727000</v>
      </c>
      <c r="J31" s="30">
        <f t="shared" si="2"/>
        <v>15.074175305446078</v>
      </c>
      <c r="K31" s="31">
        <f t="shared" si="3"/>
        <v>6.0795261176886655</v>
      </c>
      <c r="L31" s="84">
        <v>75454554</v>
      </c>
      <c r="M31" s="85">
        <v>46364701</v>
      </c>
      <c r="N31" s="32">
        <f t="shared" si="4"/>
        <v>61.512822672041764</v>
      </c>
      <c r="O31" s="31">
        <f t="shared" si="5"/>
        <v>51.46810285695577</v>
      </c>
      <c r="P31" s="6"/>
      <c r="Q31" s="33"/>
    </row>
    <row r="32" spans="1:17" ht="12.75">
      <c r="A32" s="7"/>
      <c r="B32" s="29" t="s">
        <v>36</v>
      </c>
      <c r="C32" s="63">
        <v>102512760</v>
      </c>
      <c r="D32" s="64">
        <v>168358608</v>
      </c>
      <c r="E32" s="65">
        <f t="shared" si="0"/>
        <v>65845848</v>
      </c>
      <c r="F32" s="63">
        <v>85407757</v>
      </c>
      <c r="G32" s="64">
        <v>120368293</v>
      </c>
      <c r="H32" s="65">
        <f t="shared" si="1"/>
        <v>34960536</v>
      </c>
      <c r="I32" s="65">
        <v>136000000</v>
      </c>
      <c r="J32" s="30">
        <f t="shared" si="2"/>
        <v>64.23185562460712</v>
      </c>
      <c r="K32" s="31">
        <f t="shared" si="3"/>
        <v>40.93367772203642</v>
      </c>
      <c r="L32" s="84">
        <v>75454554</v>
      </c>
      <c r="M32" s="85">
        <v>46364701</v>
      </c>
      <c r="N32" s="32">
        <f t="shared" si="4"/>
        <v>87.26557180365813</v>
      </c>
      <c r="O32" s="31">
        <f t="shared" si="5"/>
        <v>75.40334617924097</v>
      </c>
      <c r="P32" s="6"/>
      <c r="Q32" s="33"/>
    </row>
    <row r="33" spans="1:17" ht="17.25" thickBot="1">
      <c r="A33" s="7"/>
      <c r="B33" s="57" t="s">
        <v>37</v>
      </c>
      <c r="C33" s="81">
        <v>606907447</v>
      </c>
      <c r="D33" s="82">
        <v>682362001</v>
      </c>
      <c r="E33" s="83">
        <f t="shared" si="0"/>
        <v>75454554</v>
      </c>
      <c r="F33" s="81">
        <v>650581296</v>
      </c>
      <c r="G33" s="82">
        <v>696945997</v>
      </c>
      <c r="H33" s="83">
        <f t="shared" si="1"/>
        <v>46364701</v>
      </c>
      <c r="I33" s="83">
        <v>771427000</v>
      </c>
      <c r="J33" s="58">
        <f t="shared" si="2"/>
        <v>12.432629451653442</v>
      </c>
      <c r="K33" s="59">
        <f t="shared" si="3"/>
        <v>7.126657542272779</v>
      </c>
      <c r="L33" s="96">
        <v>75454554</v>
      </c>
      <c r="M33" s="97">
        <v>46364701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61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3142751</v>
      </c>
      <c r="M8" s="85">
        <v>-287749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3142751</v>
      </c>
      <c r="M9" s="85">
        <v>-287749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262806700</v>
      </c>
      <c r="D10" s="64">
        <v>265949451</v>
      </c>
      <c r="E10" s="65">
        <f aca="true" t="shared" si="0" ref="E10:E33">($D10-$C10)</f>
        <v>3142751</v>
      </c>
      <c r="F10" s="63">
        <v>274700200</v>
      </c>
      <c r="G10" s="64">
        <v>274412451</v>
      </c>
      <c r="H10" s="65">
        <f aca="true" t="shared" si="1" ref="H10:H33">($G10-$F10)</f>
        <v>-287749</v>
      </c>
      <c r="I10" s="65">
        <v>286872451</v>
      </c>
      <c r="J10" s="30">
        <f aca="true" t="shared" si="2" ref="J10:J33">IF($C10=0,0,($E10/$C10)*100)</f>
        <v>1.1958412780191676</v>
      </c>
      <c r="K10" s="31">
        <f aca="true" t="shared" si="3" ref="K10:K33">IF($F10=0,0,($H10/$F10)*100)</f>
        <v>-0.10475019675995868</v>
      </c>
      <c r="L10" s="84">
        <v>3142751</v>
      </c>
      <c r="M10" s="85">
        <v>-287749</v>
      </c>
      <c r="N10" s="32">
        <f aca="true" t="shared" si="4" ref="N10:N33">IF($L10=0,0,($E10/$L10)*100)</f>
        <v>100</v>
      </c>
      <c r="O10" s="31">
        <f aca="true" t="shared" si="5" ref="O10:O33">IF($M10=0,0,($H10/$M10)*100)</f>
        <v>100</v>
      </c>
      <c r="P10" s="6"/>
      <c r="Q10" s="33"/>
    </row>
    <row r="11" spans="1:17" ht="16.5">
      <c r="A11" s="7"/>
      <c r="B11" s="34" t="s">
        <v>18</v>
      </c>
      <c r="C11" s="66">
        <v>262806700</v>
      </c>
      <c r="D11" s="67">
        <v>265949451</v>
      </c>
      <c r="E11" s="68">
        <f t="shared" si="0"/>
        <v>3142751</v>
      </c>
      <c r="F11" s="66">
        <v>274700200</v>
      </c>
      <c r="G11" s="67">
        <v>274412451</v>
      </c>
      <c r="H11" s="68">
        <f t="shared" si="1"/>
        <v>-287749</v>
      </c>
      <c r="I11" s="68">
        <v>286872451</v>
      </c>
      <c r="J11" s="35">
        <f t="shared" si="2"/>
        <v>1.1958412780191676</v>
      </c>
      <c r="K11" s="36">
        <f t="shared" si="3"/>
        <v>-0.10475019675995868</v>
      </c>
      <c r="L11" s="86">
        <v>3142751</v>
      </c>
      <c r="M11" s="87">
        <v>-287749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139067999</v>
      </c>
      <c r="D13" s="64">
        <v>140828854</v>
      </c>
      <c r="E13" s="65">
        <f t="shared" si="0"/>
        <v>1760855</v>
      </c>
      <c r="F13" s="63">
        <v>146715999</v>
      </c>
      <c r="G13" s="64">
        <v>147879688</v>
      </c>
      <c r="H13" s="65">
        <f t="shared" si="1"/>
        <v>1163689</v>
      </c>
      <c r="I13" s="65">
        <v>155838208</v>
      </c>
      <c r="J13" s="30">
        <f t="shared" si="2"/>
        <v>1.2661827398551986</v>
      </c>
      <c r="K13" s="31">
        <f t="shared" si="3"/>
        <v>0.7931575342372852</v>
      </c>
      <c r="L13" s="84">
        <v>6647774</v>
      </c>
      <c r="M13" s="85">
        <v>3219975</v>
      </c>
      <c r="N13" s="32">
        <f t="shared" si="4"/>
        <v>26.487889028718488</v>
      </c>
      <c r="O13" s="31">
        <f t="shared" si="5"/>
        <v>36.13969052554756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6647774</v>
      </c>
      <c r="M14" s="85">
        <v>3219975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6647774</v>
      </c>
      <c r="M15" s="85">
        <v>3219975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6647774</v>
      </c>
      <c r="M16" s="85">
        <v>3219975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121481001</v>
      </c>
      <c r="D17" s="64">
        <v>126367920</v>
      </c>
      <c r="E17" s="65">
        <f t="shared" si="0"/>
        <v>4886919</v>
      </c>
      <c r="F17" s="63">
        <v>126318101</v>
      </c>
      <c r="G17" s="64">
        <v>128374387</v>
      </c>
      <c r="H17" s="65">
        <f t="shared" si="1"/>
        <v>2056286</v>
      </c>
      <c r="I17" s="65">
        <v>133402317</v>
      </c>
      <c r="J17" s="42">
        <f t="shared" si="2"/>
        <v>4.022784599873358</v>
      </c>
      <c r="K17" s="31">
        <f t="shared" si="3"/>
        <v>1.6278632941133273</v>
      </c>
      <c r="L17" s="88">
        <v>6647774</v>
      </c>
      <c r="M17" s="85">
        <v>3219975</v>
      </c>
      <c r="N17" s="32">
        <f t="shared" si="4"/>
        <v>73.51211097128152</v>
      </c>
      <c r="O17" s="31">
        <f t="shared" si="5"/>
        <v>63.860309474452436</v>
      </c>
      <c r="P17" s="6"/>
      <c r="Q17" s="33"/>
    </row>
    <row r="18" spans="1:17" ht="16.5">
      <c r="A18" s="3"/>
      <c r="B18" s="34" t="s">
        <v>24</v>
      </c>
      <c r="C18" s="66">
        <v>260549000</v>
      </c>
      <c r="D18" s="67">
        <v>267196774</v>
      </c>
      <c r="E18" s="68">
        <f t="shared" si="0"/>
        <v>6647774</v>
      </c>
      <c r="F18" s="66">
        <v>273034100</v>
      </c>
      <c r="G18" s="67">
        <v>276254075</v>
      </c>
      <c r="H18" s="68">
        <f t="shared" si="1"/>
        <v>3219975</v>
      </c>
      <c r="I18" s="68">
        <v>289240525</v>
      </c>
      <c r="J18" s="43">
        <f t="shared" si="2"/>
        <v>2.551448671842916</v>
      </c>
      <c r="K18" s="36">
        <f t="shared" si="3"/>
        <v>1.1793307136361355</v>
      </c>
      <c r="L18" s="89">
        <v>6647774</v>
      </c>
      <c r="M18" s="87">
        <v>3219975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2257700</v>
      </c>
      <c r="D19" s="73">
        <v>-1247323</v>
      </c>
      <c r="E19" s="74">
        <f t="shared" si="0"/>
        <v>-3505023</v>
      </c>
      <c r="F19" s="75">
        <v>1666100</v>
      </c>
      <c r="G19" s="76">
        <v>-1841624</v>
      </c>
      <c r="H19" s="77">
        <f t="shared" si="1"/>
        <v>-3507724</v>
      </c>
      <c r="I19" s="77">
        <v>-2368074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-1281000</v>
      </c>
      <c r="M22" s="85">
        <v>-5894205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16381000</v>
      </c>
      <c r="D23" s="64">
        <v>17591000</v>
      </c>
      <c r="E23" s="65">
        <f t="shared" si="0"/>
        <v>1210000</v>
      </c>
      <c r="F23" s="63">
        <v>15899000</v>
      </c>
      <c r="G23" s="64">
        <v>12639795</v>
      </c>
      <c r="H23" s="65">
        <f t="shared" si="1"/>
        <v>-3259205</v>
      </c>
      <c r="I23" s="65">
        <v>12258346</v>
      </c>
      <c r="J23" s="30">
        <f t="shared" si="2"/>
        <v>7.386606434283621</v>
      </c>
      <c r="K23" s="31">
        <f t="shared" si="3"/>
        <v>-20.499433926662054</v>
      </c>
      <c r="L23" s="84">
        <v>-1281000</v>
      </c>
      <c r="M23" s="85">
        <v>-5894205</v>
      </c>
      <c r="N23" s="32">
        <f t="shared" si="4"/>
        <v>-94.45745511319282</v>
      </c>
      <c r="O23" s="31">
        <f t="shared" si="5"/>
        <v>55.295073720713816</v>
      </c>
      <c r="P23" s="6"/>
      <c r="Q23" s="33"/>
    </row>
    <row r="24" spans="1:17" ht="12.75">
      <c r="A24" s="7"/>
      <c r="B24" s="29" t="s">
        <v>29</v>
      </c>
      <c r="C24" s="63">
        <v>2491000</v>
      </c>
      <c r="D24" s="64">
        <v>0</v>
      </c>
      <c r="E24" s="65">
        <f t="shared" si="0"/>
        <v>-2491000</v>
      </c>
      <c r="F24" s="63">
        <v>2635000</v>
      </c>
      <c r="G24" s="64">
        <v>0</v>
      </c>
      <c r="H24" s="65">
        <f t="shared" si="1"/>
        <v>-2635000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-1281000</v>
      </c>
      <c r="M24" s="85">
        <v>-5894205</v>
      </c>
      <c r="N24" s="32">
        <f t="shared" si="4"/>
        <v>194.45745511319282</v>
      </c>
      <c r="O24" s="31">
        <f t="shared" si="5"/>
        <v>44.70492627928618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-1281000</v>
      </c>
      <c r="M25" s="85">
        <v>-5894205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18872000</v>
      </c>
      <c r="D26" s="67">
        <v>17591000</v>
      </c>
      <c r="E26" s="68">
        <f t="shared" si="0"/>
        <v>-1281000</v>
      </c>
      <c r="F26" s="66">
        <v>18534000</v>
      </c>
      <c r="G26" s="67">
        <v>12639795</v>
      </c>
      <c r="H26" s="68">
        <f t="shared" si="1"/>
        <v>-5894205</v>
      </c>
      <c r="I26" s="68">
        <v>12258346</v>
      </c>
      <c r="J26" s="43">
        <f t="shared" si="2"/>
        <v>-6.787833827893175</v>
      </c>
      <c r="K26" s="36">
        <f t="shared" si="3"/>
        <v>-31.802120427322762</v>
      </c>
      <c r="L26" s="89">
        <v>-1281000</v>
      </c>
      <c r="M26" s="87">
        <v>-5894205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7000000</v>
      </c>
      <c r="E28" s="65">
        <f t="shared" si="0"/>
        <v>7000000</v>
      </c>
      <c r="F28" s="63">
        <v>0</v>
      </c>
      <c r="G28" s="64">
        <v>3345795</v>
      </c>
      <c r="H28" s="65">
        <f t="shared" si="1"/>
        <v>3345795</v>
      </c>
      <c r="I28" s="65">
        <v>4379346</v>
      </c>
      <c r="J28" s="30">
        <f t="shared" si="2"/>
        <v>0</v>
      </c>
      <c r="K28" s="31">
        <f t="shared" si="3"/>
        <v>0</v>
      </c>
      <c r="L28" s="84">
        <v>-1281000</v>
      </c>
      <c r="M28" s="85">
        <v>-5894205</v>
      </c>
      <c r="N28" s="32">
        <f t="shared" si="4"/>
        <v>-546.4480874316939</v>
      </c>
      <c r="O28" s="31">
        <f t="shared" si="5"/>
        <v>-56.76414376493521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2000000</v>
      </c>
      <c r="E29" s="65">
        <f t="shared" si="0"/>
        <v>2000000</v>
      </c>
      <c r="F29" s="63">
        <v>0</v>
      </c>
      <c r="G29" s="64">
        <v>1000000</v>
      </c>
      <c r="H29" s="65">
        <f t="shared" si="1"/>
        <v>1000000</v>
      </c>
      <c r="I29" s="65">
        <v>1000000</v>
      </c>
      <c r="J29" s="30">
        <f t="shared" si="2"/>
        <v>0</v>
      </c>
      <c r="K29" s="31">
        <f t="shared" si="3"/>
        <v>0</v>
      </c>
      <c r="L29" s="84">
        <v>-1281000</v>
      </c>
      <c r="M29" s="85">
        <v>-5894205</v>
      </c>
      <c r="N29" s="32">
        <f t="shared" si="4"/>
        <v>-156.12802498048399</v>
      </c>
      <c r="O29" s="31">
        <f t="shared" si="5"/>
        <v>-16.965816424776538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-1281000</v>
      </c>
      <c r="M30" s="85">
        <v>-5894205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-1281000</v>
      </c>
      <c r="M31" s="85">
        <v>-5894205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18872000</v>
      </c>
      <c r="D32" s="64">
        <v>8591000</v>
      </c>
      <c r="E32" s="65">
        <f t="shared" si="0"/>
        <v>-10281000</v>
      </c>
      <c r="F32" s="63">
        <v>18534000</v>
      </c>
      <c r="G32" s="64">
        <v>8294000</v>
      </c>
      <c r="H32" s="65">
        <f t="shared" si="1"/>
        <v>-10240000</v>
      </c>
      <c r="I32" s="65">
        <v>6879000</v>
      </c>
      <c r="J32" s="30">
        <f t="shared" si="2"/>
        <v>-54.47753285290378</v>
      </c>
      <c r="K32" s="31">
        <f t="shared" si="3"/>
        <v>-55.24981115787202</v>
      </c>
      <c r="L32" s="84">
        <v>-1281000</v>
      </c>
      <c r="M32" s="85">
        <v>-5894205</v>
      </c>
      <c r="N32" s="32">
        <f t="shared" si="4"/>
        <v>802.5761124121781</v>
      </c>
      <c r="O32" s="31">
        <f t="shared" si="5"/>
        <v>173.72996018971176</v>
      </c>
      <c r="P32" s="6"/>
      <c r="Q32" s="33"/>
    </row>
    <row r="33" spans="1:17" ht="17.25" thickBot="1">
      <c r="A33" s="7"/>
      <c r="B33" s="57" t="s">
        <v>37</v>
      </c>
      <c r="C33" s="81">
        <v>18872000</v>
      </c>
      <c r="D33" s="82">
        <v>17591000</v>
      </c>
      <c r="E33" s="83">
        <f t="shared" si="0"/>
        <v>-1281000</v>
      </c>
      <c r="F33" s="81">
        <v>18534000</v>
      </c>
      <c r="G33" s="82">
        <v>12639795</v>
      </c>
      <c r="H33" s="83">
        <f t="shared" si="1"/>
        <v>-5894205</v>
      </c>
      <c r="I33" s="83">
        <v>12258346</v>
      </c>
      <c r="J33" s="58">
        <f t="shared" si="2"/>
        <v>-6.787833827893175</v>
      </c>
      <c r="K33" s="59">
        <f t="shared" si="3"/>
        <v>-31.802120427322762</v>
      </c>
      <c r="L33" s="96">
        <v>-1281000</v>
      </c>
      <c r="M33" s="97">
        <v>-5894205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114765452</v>
      </c>
      <c r="D8" s="64">
        <v>115048024</v>
      </c>
      <c r="E8" s="65">
        <f>($D8-$C8)</f>
        <v>282572</v>
      </c>
      <c r="F8" s="63">
        <v>120962783</v>
      </c>
      <c r="G8" s="64">
        <v>121260621</v>
      </c>
      <c r="H8" s="65">
        <f>($G8-$F8)</f>
        <v>297838</v>
      </c>
      <c r="I8" s="65">
        <v>127808698</v>
      </c>
      <c r="J8" s="30">
        <f>IF($C8=0,0,($E8/$C8)*100)</f>
        <v>0.24621695386168999</v>
      </c>
      <c r="K8" s="31">
        <f>IF($F8=0,0,($H8/$F8)*100)</f>
        <v>0.2462228402929519</v>
      </c>
      <c r="L8" s="84">
        <v>20398944</v>
      </c>
      <c r="M8" s="85">
        <v>10583126</v>
      </c>
      <c r="N8" s="32">
        <f>IF($L8=0,0,($E8/$L8)*100)</f>
        <v>1.3852285686945365</v>
      </c>
      <c r="O8" s="31">
        <f>IF($M8=0,0,($H8/$M8)*100)</f>
        <v>2.814272455983232</v>
      </c>
      <c r="P8" s="6"/>
      <c r="Q8" s="33"/>
    </row>
    <row r="9" spans="1:17" ht="12.75">
      <c r="A9" s="3"/>
      <c r="B9" s="29" t="s">
        <v>16</v>
      </c>
      <c r="C9" s="63">
        <v>355172622</v>
      </c>
      <c r="D9" s="64">
        <v>378375887</v>
      </c>
      <c r="E9" s="65">
        <f>($D9-$C9)</f>
        <v>23203265</v>
      </c>
      <c r="F9" s="63">
        <v>374351946</v>
      </c>
      <c r="G9" s="64">
        <v>392191009</v>
      </c>
      <c r="H9" s="65">
        <f>($G9-$F9)</f>
        <v>17839063</v>
      </c>
      <c r="I9" s="65">
        <v>413369331</v>
      </c>
      <c r="J9" s="30">
        <f>IF($C9=0,0,($E9/$C9)*100)</f>
        <v>6.532954277089521</v>
      </c>
      <c r="K9" s="31">
        <f>IF($F9=0,0,($H9/$F9)*100)</f>
        <v>4.765318623453877</v>
      </c>
      <c r="L9" s="84">
        <v>20398944</v>
      </c>
      <c r="M9" s="85">
        <v>10583126</v>
      </c>
      <c r="N9" s="32">
        <f>IF($L9=0,0,($E9/$L9)*100)</f>
        <v>113.74738319787534</v>
      </c>
      <c r="O9" s="31">
        <f>IF($M9=0,0,($H9/$M9)*100)</f>
        <v>168.56137780085015</v>
      </c>
      <c r="P9" s="6"/>
      <c r="Q9" s="33"/>
    </row>
    <row r="10" spans="1:17" ht="12.75">
      <c r="A10" s="3"/>
      <c r="B10" s="29" t="s">
        <v>17</v>
      </c>
      <c r="C10" s="63">
        <v>250628194</v>
      </c>
      <c r="D10" s="64">
        <v>247541301</v>
      </c>
      <c r="E10" s="65">
        <f aca="true" t="shared" si="0" ref="E10:E33">($D10-$C10)</f>
        <v>-3086893</v>
      </c>
      <c r="F10" s="63">
        <v>273328765</v>
      </c>
      <c r="G10" s="64">
        <v>265774990</v>
      </c>
      <c r="H10" s="65">
        <f aca="true" t="shared" si="1" ref="H10:H33">($G10-$F10)</f>
        <v>-7553775</v>
      </c>
      <c r="I10" s="65">
        <v>289301019</v>
      </c>
      <c r="J10" s="30">
        <f aca="true" t="shared" si="2" ref="J10:J33">IF($C10=0,0,($E10/$C10)*100)</f>
        <v>-1.2316623085110687</v>
      </c>
      <c r="K10" s="31">
        <f aca="true" t="shared" si="3" ref="K10:K33">IF($F10=0,0,($H10/$F10)*100)</f>
        <v>-2.76362240907941</v>
      </c>
      <c r="L10" s="84">
        <v>20398944</v>
      </c>
      <c r="M10" s="85">
        <v>10583126</v>
      </c>
      <c r="N10" s="32">
        <f aca="true" t="shared" si="4" ref="N10:N33">IF($L10=0,0,($E10/$L10)*100)</f>
        <v>-15.132611766569878</v>
      </c>
      <c r="O10" s="31">
        <f aca="true" t="shared" si="5" ref="O10:O33">IF($M10=0,0,($H10/$M10)*100)</f>
        <v>-71.37565025683338</v>
      </c>
      <c r="P10" s="6"/>
      <c r="Q10" s="33"/>
    </row>
    <row r="11" spans="1:17" ht="16.5">
      <c r="A11" s="7"/>
      <c r="B11" s="34" t="s">
        <v>18</v>
      </c>
      <c r="C11" s="66">
        <v>720566268</v>
      </c>
      <c r="D11" s="67">
        <v>740965212</v>
      </c>
      <c r="E11" s="68">
        <f t="shared" si="0"/>
        <v>20398944</v>
      </c>
      <c r="F11" s="66">
        <v>768643494</v>
      </c>
      <c r="G11" s="67">
        <v>779226620</v>
      </c>
      <c r="H11" s="68">
        <f t="shared" si="1"/>
        <v>10583126</v>
      </c>
      <c r="I11" s="68">
        <v>830479048</v>
      </c>
      <c r="J11" s="35">
        <f t="shared" si="2"/>
        <v>2.8309601636806017</v>
      </c>
      <c r="K11" s="36">
        <f t="shared" si="3"/>
        <v>1.3768575526380504</v>
      </c>
      <c r="L11" s="86">
        <v>20398944</v>
      </c>
      <c r="M11" s="87">
        <v>10583126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214082610</v>
      </c>
      <c r="D13" s="64">
        <v>234577509</v>
      </c>
      <c r="E13" s="65">
        <f t="shared" si="0"/>
        <v>20494899</v>
      </c>
      <c r="F13" s="63">
        <v>225647439</v>
      </c>
      <c r="G13" s="64">
        <v>235789983</v>
      </c>
      <c r="H13" s="65">
        <f t="shared" si="1"/>
        <v>10142544</v>
      </c>
      <c r="I13" s="65">
        <v>248255382</v>
      </c>
      <c r="J13" s="30">
        <f t="shared" si="2"/>
        <v>9.573360022096143</v>
      </c>
      <c r="K13" s="31">
        <f t="shared" si="3"/>
        <v>4.494863334123637</v>
      </c>
      <c r="L13" s="84">
        <v>8417636</v>
      </c>
      <c r="M13" s="85">
        <v>-10153923</v>
      </c>
      <c r="N13" s="32">
        <f t="shared" si="4"/>
        <v>243.47570980736157</v>
      </c>
      <c r="O13" s="31">
        <f t="shared" si="5"/>
        <v>-99.88793493903785</v>
      </c>
      <c r="P13" s="6"/>
      <c r="Q13" s="33"/>
    </row>
    <row r="14" spans="1:17" ht="12.75">
      <c r="A14" s="3"/>
      <c r="B14" s="29" t="s">
        <v>21</v>
      </c>
      <c r="C14" s="63">
        <v>86957185</v>
      </c>
      <c r="D14" s="64">
        <v>80178742</v>
      </c>
      <c r="E14" s="65">
        <f t="shared" si="0"/>
        <v>-6778443</v>
      </c>
      <c r="F14" s="63">
        <v>91652871</v>
      </c>
      <c r="G14" s="64">
        <v>84508396</v>
      </c>
      <c r="H14" s="65">
        <f t="shared" si="1"/>
        <v>-7144475</v>
      </c>
      <c r="I14" s="65">
        <v>89071854</v>
      </c>
      <c r="J14" s="30">
        <f t="shared" si="2"/>
        <v>-7.795149992493432</v>
      </c>
      <c r="K14" s="31">
        <f t="shared" si="3"/>
        <v>-7.795145882555059</v>
      </c>
      <c r="L14" s="84">
        <v>8417636</v>
      </c>
      <c r="M14" s="85">
        <v>-10153923</v>
      </c>
      <c r="N14" s="32">
        <f t="shared" si="4"/>
        <v>-80.52668231318152</v>
      </c>
      <c r="O14" s="31">
        <f t="shared" si="5"/>
        <v>70.36172127757911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8417636</v>
      </c>
      <c r="M15" s="85">
        <v>-10153923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274263379</v>
      </c>
      <c r="D16" s="64">
        <v>302138241</v>
      </c>
      <c r="E16" s="65">
        <f t="shared" si="0"/>
        <v>27874862</v>
      </c>
      <c r="F16" s="63">
        <v>289073602</v>
      </c>
      <c r="G16" s="64">
        <v>318453707</v>
      </c>
      <c r="H16" s="65">
        <f t="shared" si="1"/>
        <v>29380105</v>
      </c>
      <c r="I16" s="65">
        <v>335650208</v>
      </c>
      <c r="J16" s="30">
        <f t="shared" si="2"/>
        <v>10.163537728454807</v>
      </c>
      <c r="K16" s="31">
        <f t="shared" si="3"/>
        <v>10.163537866041466</v>
      </c>
      <c r="L16" s="84">
        <v>8417636</v>
      </c>
      <c r="M16" s="85">
        <v>-10153923</v>
      </c>
      <c r="N16" s="32">
        <f t="shared" si="4"/>
        <v>331.1483414108189</v>
      </c>
      <c r="O16" s="31">
        <f t="shared" si="5"/>
        <v>-289.3473291061987</v>
      </c>
      <c r="P16" s="6"/>
      <c r="Q16" s="33"/>
    </row>
    <row r="17" spans="1:17" ht="12.75">
      <c r="A17" s="3"/>
      <c r="B17" s="29" t="s">
        <v>23</v>
      </c>
      <c r="C17" s="63">
        <v>319614480</v>
      </c>
      <c r="D17" s="64">
        <v>286440798</v>
      </c>
      <c r="E17" s="65">
        <f t="shared" si="0"/>
        <v>-33173682</v>
      </c>
      <c r="F17" s="63">
        <v>336870860</v>
      </c>
      <c r="G17" s="64">
        <v>294338763</v>
      </c>
      <c r="H17" s="65">
        <f t="shared" si="1"/>
        <v>-42532097</v>
      </c>
      <c r="I17" s="65">
        <v>310328318</v>
      </c>
      <c r="J17" s="42">
        <f t="shared" si="2"/>
        <v>-10.379280062655484</v>
      </c>
      <c r="K17" s="31">
        <f t="shared" si="3"/>
        <v>-12.62563850135331</v>
      </c>
      <c r="L17" s="88">
        <v>8417636</v>
      </c>
      <c r="M17" s="85">
        <v>-10153923</v>
      </c>
      <c r="N17" s="32">
        <f t="shared" si="4"/>
        <v>-394.09736890499903</v>
      </c>
      <c r="O17" s="31">
        <f t="shared" si="5"/>
        <v>418.87354276765734</v>
      </c>
      <c r="P17" s="6"/>
      <c r="Q17" s="33"/>
    </row>
    <row r="18" spans="1:17" ht="16.5">
      <c r="A18" s="3"/>
      <c r="B18" s="34" t="s">
        <v>24</v>
      </c>
      <c r="C18" s="66">
        <v>894917654</v>
      </c>
      <c r="D18" s="67">
        <v>903335290</v>
      </c>
      <c r="E18" s="68">
        <f t="shared" si="0"/>
        <v>8417636</v>
      </c>
      <c r="F18" s="66">
        <v>943244772</v>
      </c>
      <c r="G18" s="67">
        <v>933090849</v>
      </c>
      <c r="H18" s="68">
        <f t="shared" si="1"/>
        <v>-10153923</v>
      </c>
      <c r="I18" s="68">
        <v>983305762</v>
      </c>
      <c r="J18" s="43">
        <f t="shared" si="2"/>
        <v>0.9406045307493733</v>
      </c>
      <c r="K18" s="36">
        <f t="shared" si="3"/>
        <v>-1.0764886592978646</v>
      </c>
      <c r="L18" s="89">
        <v>8417636</v>
      </c>
      <c r="M18" s="87">
        <v>-10153923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-174351386</v>
      </c>
      <c r="D19" s="73">
        <v>-162370078</v>
      </c>
      <c r="E19" s="74">
        <f t="shared" si="0"/>
        <v>11981308</v>
      </c>
      <c r="F19" s="75">
        <v>-174601278</v>
      </c>
      <c r="G19" s="76">
        <v>-153864229</v>
      </c>
      <c r="H19" s="77">
        <f t="shared" si="1"/>
        <v>20737049</v>
      </c>
      <c r="I19" s="77">
        <v>-152826714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96044117</v>
      </c>
      <c r="M22" s="85">
        <v>52030952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5000000</v>
      </c>
      <c r="D23" s="64">
        <v>5000000</v>
      </c>
      <c r="E23" s="65">
        <f t="shared" si="0"/>
        <v>0</v>
      </c>
      <c r="F23" s="63">
        <v>5000000</v>
      </c>
      <c r="G23" s="64">
        <v>5000000</v>
      </c>
      <c r="H23" s="65">
        <f t="shared" si="1"/>
        <v>0</v>
      </c>
      <c r="I23" s="65">
        <v>5000000</v>
      </c>
      <c r="J23" s="30">
        <f t="shared" si="2"/>
        <v>0</v>
      </c>
      <c r="K23" s="31">
        <f t="shared" si="3"/>
        <v>0</v>
      </c>
      <c r="L23" s="84">
        <v>96044117</v>
      </c>
      <c r="M23" s="85">
        <v>52030952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94104884</v>
      </c>
      <c r="D24" s="64">
        <v>190149001</v>
      </c>
      <c r="E24" s="65">
        <f t="shared" si="0"/>
        <v>96044117</v>
      </c>
      <c r="F24" s="63">
        <v>99186548</v>
      </c>
      <c r="G24" s="64">
        <v>151217500</v>
      </c>
      <c r="H24" s="65">
        <f t="shared" si="1"/>
        <v>52030952</v>
      </c>
      <c r="I24" s="65">
        <v>149865400</v>
      </c>
      <c r="J24" s="30">
        <f t="shared" si="2"/>
        <v>102.06071451084301</v>
      </c>
      <c r="K24" s="31">
        <f t="shared" si="3"/>
        <v>52.45766996548766</v>
      </c>
      <c r="L24" s="84">
        <v>96044117</v>
      </c>
      <c r="M24" s="85">
        <v>52030952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96044117</v>
      </c>
      <c r="M25" s="85">
        <v>52030952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99104884</v>
      </c>
      <c r="D26" s="67">
        <v>195149001</v>
      </c>
      <c r="E26" s="68">
        <f t="shared" si="0"/>
        <v>96044117</v>
      </c>
      <c r="F26" s="66">
        <v>104186548</v>
      </c>
      <c r="G26" s="67">
        <v>156217500</v>
      </c>
      <c r="H26" s="68">
        <f t="shared" si="1"/>
        <v>52030952</v>
      </c>
      <c r="I26" s="68">
        <v>154865400</v>
      </c>
      <c r="J26" s="43">
        <f t="shared" si="2"/>
        <v>96.91158813121662</v>
      </c>
      <c r="K26" s="36">
        <f t="shared" si="3"/>
        <v>49.94018229685467</v>
      </c>
      <c r="L26" s="89">
        <v>96044117</v>
      </c>
      <c r="M26" s="87">
        <v>52030952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83485834</v>
      </c>
      <c r="D28" s="64">
        <v>75074500</v>
      </c>
      <c r="E28" s="65">
        <f t="shared" si="0"/>
        <v>-8411334</v>
      </c>
      <c r="F28" s="63">
        <v>87994069</v>
      </c>
      <c r="G28" s="64">
        <v>121217500</v>
      </c>
      <c r="H28" s="65">
        <f t="shared" si="1"/>
        <v>33223431</v>
      </c>
      <c r="I28" s="65">
        <v>114865400</v>
      </c>
      <c r="J28" s="30">
        <f t="shared" si="2"/>
        <v>-10.075163170796138</v>
      </c>
      <c r="K28" s="31">
        <f t="shared" si="3"/>
        <v>37.75644356212235</v>
      </c>
      <c r="L28" s="84">
        <v>96044117</v>
      </c>
      <c r="M28" s="85">
        <v>52030952</v>
      </c>
      <c r="N28" s="32">
        <f t="shared" si="4"/>
        <v>-8.757781593223456</v>
      </c>
      <c r="O28" s="31">
        <f t="shared" si="5"/>
        <v>63.85320606857241</v>
      </c>
      <c r="P28" s="6"/>
      <c r="Q28" s="33"/>
    </row>
    <row r="29" spans="1:17" ht="12.75">
      <c r="A29" s="7"/>
      <c r="B29" s="29" t="s">
        <v>33</v>
      </c>
      <c r="C29" s="63">
        <v>10619050</v>
      </c>
      <c r="D29" s="64">
        <v>20000000</v>
      </c>
      <c r="E29" s="65">
        <f t="shared" si="0"/>
        <v>9380950</v>
      </c>
      <c r="F29" s="63">
        <v>11192479</v>
      </c>
      <c r="G29" s="64">
        <v>10000000</v>
      </c>
      <c r="H29" s="65">
        <f t="shared" si="1"/>
        <v>-1192479</v>
      </c>
      <c r="I29" s="65">
        <v>10000000</v>
      </c>
      <c r="J29" s="30">
        <f t="shared" si="2"/>
        <v>88.34076494601682</v>
      </c>
      <c r="K29" s="31">
        <f t="shared" si="3"/>
        <v>-10.654288473536559</v>
      </c>
      <c r="L29" s="84">
        <v>96044117</v>
      </c>
      <c r="M29" s="85">
        <v>52030952</v>
      </c>
      <c r="N29" s="32">
        <f t="shared" si="4"/>
        <v>9.767334317832294</v>
      </c>
      <c r="O29" s="31">
        <f t="shared" si="5"/>
        <v>-2.2918646577906165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96044117</v>
      </c>
      <c r="M30" s="85">
        <v>52030952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40205000</v>
      </c>
      <c r="E31" s="65">
        <f t="shared" si="0"/>
        <v>40205000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96044117</v>
      </c>
      <c r="M31" s="85">
        <v>52030952</v>
      </c>
      <c r="N31" s="32">
        <f t="shared" si="4"/>
        <v>41.86097103688298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5000000</v>
      </c>
      <c r="D32" s="64">
        <v>59869501</v>
      </c>
      <c r="E32" s="65">
        <f t="shared" si="0"/>
        <v>54869501</v>
      </c>
      <c r="F32" s="63">
        <v>5000000</v>
      </c>
      <c r="G32" s="64">
        <v>25000000</v>
      </c>
      <c r="H32" s="65">
        <f t="shared" si="1"/>
        <v>20000000</v>
      </c>
      <c r="I32" s="65">
        <v>30000000</v>
      </c>
      <c r="J32" s="30">
        <f t="shared" si="2"/>
        <v>1097.3900199999998</v>
      </c>
      <c r="K32" s="31">
        <f t="shared" si="3"/>
        <v>400</v>
      </c>
      <c r="L32" s="84">
        <v>96044117</v>
      </c>
      <c r="M32" s="85">
        <v>52030952</v>
      </c>
      <c r="N32" s="32">
        <f t="shared" si="4"/>
        <v>57.12947623850818</v>
      </c>
      <c r="O32" s="31">
        <f t="shared" si="5"/>
        <v>38.4386585892182</v>
      </c>
      <c r="P32" s="6"/>
      <c r="Q32" s="33"/>
    </row>
    <row r="33" spans="1:17" ht="17.25" thickBot="1">
      <c r="A33" s="7"/>
      <c r="B33" s="57" t="s">
        <v>37</v>
      </c>
      <c r="C33" s="81">
        <v>99104884</v>
      </c>
      <c r="D33" s="82">
        <v>195149001</v>
      </c>
      <c r="E33" s="83">
        <f t="shared" si="0"/>
        <v>96044117</v>
      </c>
      <c r="F33" s="81">
        <v>104186548</v>
      </c>
      <c r="G33" s="82">
        <v>156217500</v>
      </c>
      <c r="H33" s="83">
        <f t="shared" si="1"/>
        <v>52030952</v>
      </c>
      <c r="I33" s="83">
        <v>154865400</v>
      </c>
      <c r="J33" s="58">
        <f t="shared" si="2"/>
        <v>96.91158813121662</v>
      </c>
      <c r="K33" s="59">
        <f t="shared" si="3"/>
        <v>49.94018229685467</v>
      </c>
      <c r="L33" s="96">
        <v>96044117</v>
      </c>
      <c r="M33" s="97">
        <v>52030952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49429300</v>
      </c>
      <c r="D8" s="64">
        <v>49494720</v>
      </c>
      <c r="E8" s="65">
        <f>($D8-$C8)</f>
        <v>65420</v>
      </c>
      <c r="F8" s="63">
        <v>52148000</v>
      </c>
      <c r="G8" s="64">
        <v>82832424</v>
      </c>
      <c r="H8" s="65">
        <f>($G8-$F8)</f>
        <v>30684424</v>
      </c>
      <c r="I8" s="65">
        <v>55033104</v>
      </c>
      <c r="J8" s="30">
        <f>IF($C8=0,0,($E8/$C8)*100)</f>
        <v>0.13235065032278426</v>
      </c>
      <c r="K8" s="31">
        <f>IF($F8=0,0,($H8/$F8)*100)</f>
        <v>58.8410370484007</v>
      </c>
      <c r="L8" s="84">
        <v>60043496</v>
      </c>
      <c r="M8" s="85">
        <v>120841051</v>
      </c>
      <c r="N8" s="32">
        <f>IF($L8=0,0,($E8/$L8)*100)</f>
        <v>0.10895434869415332</v>
      </c>
      <c r="O8" s="31">
        <f>IF($M8=0,0,($H8/$M8)*100)</f>
        <v>25.392384248627565</v>
      </c>
      <c r="P8" s="6"/>
      <c r="Q8" s="33"/>
    </row>
    <row r="9" spans="1:17" ht="12.75">
      <c r="A9" s="3"/>
      <c r="B9" s="29" t="s">
        <v>16</v>
      </c>
      <c r="C9" s="63">
        <v>181569000</v>
      </c>
      <c r="D9" s="64">
        <v>213174120</v>
      </c>
      <c r="E9" s="65">
        <f>($D9-$C9)</f>
        <v>31605120</v>
      </c>
      <c r="F9" s="63">
        <v>193293000</v>
      </c>
      <c r="G9" s="64">
        <v>224751936</v>
      </c>
      <c r="H9" s="65">
        <f>($G9-$F9)</f>
        <v>31458936</v>
      </c>
      <c r="I9" s="65">
        <v>236465220</v>
      </c>
      <c r="J9" s="30">
        <f>IF($C9=0,0,($E9/$C9)*100)</f>
        <v>17.406671843761874</v>
      </c>
      <c r="K9" s="31">
        <f>IF($F9=0,0,($H9/$F9)*100)</f>
        <v>16.275258803991868</v>
      </c>
      <c r="L9" s="84">
        <v>60043496</v>
      </c>
      <c r="M9" s="85">
        <v>120841051</v>
      </c>
      <c r="N9" s="32">
        <f>IF($L9=0,0,($E9/$L9)*100)</f>
        <v>52.63704165393701</v>
      </c>
      <c r="O9" s="31">
        <f>IF($M9=0,0,($H9/$M9)*100)</f>
        <v>26.033318760195158</v>
      </c>
      <c r="P9" s="6"/>
      <c r="Q9" s="33"/>
    </row>
    <row r="10" spans="1:17" ht="12.75">
      <c r="A10" s="3"/>
      <c r="B10" s="29" t="s">
        <v>17</v>
      </c>
      <c r="C10" s="63">
        <v>276864900</v>
      </c>
      <c r="D10" s="64">
        <v>305237856</v>
      </c>
      <c r="E10" s="65">
        <f aca="true" t="shared" si="0" ref="E10:E33">($D10-$C10)</f>
        <v>28372956</v>
      </c>
      <c r="F10" s="63">
        <v>257550100</v>
      </c>
      <c r="G10" s="64">
        <v>316247791</v>
      </c>
      <c r="H10" s="65">
        <f aca="true" t="shared" si="1" ref="H10:H33">($G10-$F10)</f>
        <v>58697691</v>
      </c>
      <c r="I10" s="65">
        <v>331338960</v>
      </c>
      <c r="J10" s="30">
        <f aca="true" t="shared" si="2" ref="J10:J33">IF($C10=0,0,($E10/$C10)*100)</f>
        <v>10.24794258860549</v>
      </c>
      <c r="K10" s="31">
        <f aca="true" t="shared" si="3" ref="K10:K33">IF($F10=0,0,($H10/$F10)*100)</f>
        <v>22.790785559780407</v>
      </c>
      <c r="L10" s="84">
        <v>60043496</v>
      </c>
      <c r="M10" s="85">
        <v>120841051</v>
      </c>
      <c r="N10" s="32">
        <f aca="true" t="shared" si="4" ref="N10:N33">IF($L10=0,0,($E10/$L10)*100)</f>
        <v>47.25400399736884</v>
      </c>
      <c r="O10" s="31">
        <f aca="true" t="shared" si="5" ref="O10:O33">IF($M10=0,0,($H10/$M10)*100)</f>
        <v>48.57429699117728</v>
      </c>
      <c r="P10" s="6"/>
      <c r="Q10" s="33"/>
    </row>
    <row r="11" spans="1:17" ht="16.5">
      <c r="A11" s="7"/>
      <c r="B11" s="34" t="s">
        <v>18</v>
      </c>
      <c r="C11" s="66">
        <v>507863200</v>
      </c>
      <c r="D11" s="67">
        <v>567906696</v>
      </c>
      <c r="E11" s="68">
        <f t="shared" si="0"/>
        <v>60043496</v>
      </c>
      <c r="F11" s="66">
        <v>502991100</v>
      </c>
      <c r="G11" s="67">
        <v>623832151</v>
      </c>
      <c r="H11" s="68">
        <f t="shared" si="1"/>
        <v>120841051</v>
      </c>
      <c r="I11" s="68">
        <v>622837284</v>
      </c>
      <c r="J11" s="35">
        <f t="shared" si="2"/>
        <v>11.822769596221974</v>
      </c>
      <c r="K11" s="36">
        <f t="shared" si="3"/>
        <v>24.024490890594286</v>
      </c>
      <c r="L11" s="86">
        <v>60043496</v>
      </c>
      <c r="M11" s="87">
        <v>120841051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176924400</v>
      </c>
      <c r="D13" s="64">
        <v>186258012</v>
      </c>
      <c r="E13" s="65">
        <f t="shared" si="0"/>
        <v>9333612</v>
      </c>
      <c r="F13" s="63">
        <v>188424700</v>
      </c>
      <c r="G13" s="64">
        <v>166543848</v>
      </c>
      <c r="H13" s="65">
        <f t="shared" si="1"/>
        <v>-21880852</v>
      </c>
      <c r="I13" s="65">
        <v>175537236</v>
      </c>
      <c r="J13" s="30">
        <f t="shared" si="2"/>
        <v>5.275480374668502</v>
      </c>
      <c r="K13" s="31">
        <f t="shared" si="3"/>
        <v>-11.612517891762598</v>
      </c>
      <c r="L13" s="84">
        <v>34107575</v>
      </c>
      <c r="M13" s="85">
        <v>10449207</v>
      </c>
      <c r="N13" s="32">
        <f t="shared" si="4"/>
        <v>27.365217257456738</v>
      </c>
      <c r="O13" s="31">
        <f t="shared" si="5"/>
        <v>-209.40203404909101</v>
      </c>
      <c r="P13" s="6"/>
      <c r="Q13" s="33"/>
    </row>
    <row r="14" spans="1:17" ht="12.75">
      <c r="A14" s="3"/>
      <c r="B14" s="29" t="s">
        <v>21</v>
      </c>
      <c r="C14" s="63">
        <v>50000000</v>
      </c>
      <c r="D14" s="64">
        <v>51500004</v>
      </c>
      <c r="E14" s="65">
        <f t="shared" si="0"/>
        <v>1500004</v>
      </c>
      <c r="F14" s="63">
        <v>49500000</v>
      </c>
      <c r="G14" s="64">
        <v>54177996</v>
      </c>
      <c r="H14" s="65">
        <f t="shared" si="1"/>
        <v>4677996</v>
      </c>
      <c r="I14" s="65">
        <v>56995260</v>
      </c>
      <c r="J14" s="30">
        <f t="shared" si="2"/>
        <v>3.000008</v>
      </c>
      <c r="K14" s="31">
        <f t="shared" si="3"/>
        <v>9.45049696969697</v>
      </c>
      <c r="L14" s="84">
        <v>34107575</v>
      </c>
      <c r="M14" s="85">
        <v>10449207</v>
      </c>
      <c r="N14" s="32">
        <f t="shared" si="4"/>
        <v>4.3978617653116645</v>
      </c>
      <c r="O14" s="31">
        <f t="shared" si="5"/>
        <v>44.768909257898706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34107575</v>
      </c>
      <c r="M15" s="85">
        <v>10449207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130846800</v>
      </c>
      <c r="D16" s="64">
        <v>148814004</v>
      </c>
      <c r="E16" s="65">
        <f t="shared" si="0"/>
        <v>17967204</v>
      </c>
      <c r="F16" s="63">
        <v>140424800</v>
      </c>
      <c r="G16" s="64">
        <v>128262048</v>
      </c>
      <c r="H16" s="65">
        <f t="shared" si="1"/>
        <v>-12162752</v>
      </c>
      <c r="I16" s="65">
        <v>134931672</v>
      </c>
      <c r="J16" s="30">
        <f t="shared" si="2"/>
        <v>13.731481396564533</v>
      </c>
      <c r="K16" s="31">
        <f t="shared" si="3"/>
        <v>-8.661398841230323</v>
      </c>
      <c r="L16" s="84">
        <v>34107575</v>
      </c>
      <c r="M16" s="85">
        <v>10449207</v>
      </c>
      <c r="N16" s="32">
        <f t="shared" si="4"/>
        <v>52.678045859314246</v>
      </c>
      <c r="O16" s="31">
        <f t="shared" si="5"/>
        <v>-116.398804234618</v>
      </c>
      <c r="P16" s="6"/>
      <c r="Q16" s="33"/>
    </row>
    <row r="17" spans="1:17" ht="12.75">
      <c r="A17" s="3"/>
      <c r="B17" s="29" t="s">
        <v>23</v>
      </c>
      <c r="C17" s="63">
        <v>226778297</v>
      </c>
      <c r="D17" s="64">
        <v>232085052</v>
      </c>
      <c r="E17" s="65">
        <f t="shared" si="0"/>
        <v>5306755</v>
      </c>
      <c r="F17" s="63">
        <v>231653800</v>
      </c>
      <c r="G17" s="64">
        <v>271468615</v>
      </c>
      <c r="H17" s="65">
        <f t="shared" si="1"/>
        <v>39814815</v>
      </c>
      <c r="I17" s="65">
        <v>286227101</v>
      </c>
      <c r="J17" s="42">
        <f t="shared" si="2"/>
        <v>2.3400629911247637</v>
      </c>
      <c r="K17" s="31">
        <f t="shared" si="3"/>
        <v>17.187205649119505</v>
      </c>
      <c r="L17" s="88">
        <v>34107575</v>
      </c>
      <c r="M17" s="85">
        <v>10449207</v>
      </c>
      <c r="N17" s="32">
        <f t="shared" si="4"/>
        <v>15.558875117917353</v>
      </c>
      <c r="O17" s="31">
        <f t="shared" si="5"/>
        <v>381.03192902581026</v>
      </c>
      <c r="P17" s="6"/>
      <c r="Q17" s="33"/>
    </row>
    <row r="18" spans="1:17" ht="16.5">
      <c r="A18" s="3"/>
      <c r="B18" s="34" t="s">
        <v>24</v>
      </c>
      <c r="C18" s="66">
        <v>584549497</v>
      </c>
      <c r="D18" s="67">
        <v>618657072</v>
      </c>
      <c r="E18" s="68">
        <f t="shared" si="0"/>
        <v>34107575</v>
      </c>
      <c r="F18" s="66">
        <v>610003300</v>
      </c>
      <c r="G18" s="67">
        <v>620452507</v>
      </c>
      <c r="H18" s="68">
        <f t="shared" si="1"/>
        <v>10449207</v>
      </c>
      <c r="I18" s="68">
        <v>653691269</v>
      </c>
      <c r="J18" s="43">
        <f t="shared" si="2"/>
        <v>5.834848062490079</v>
      </c>
      <c r="K18" s="36">
        <f t="shared" si="3"/>
        <v>1.7129754871817906</v>
      </c>
      <c r="L18" s="89">
        <v>34107575</v>
      </c>
      <c r="M18" s="87">
        <v>10449207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-76686297</v>
      </c>
      <c r="D19" s="73">
        <v>-50750376</v>
      </c>
      <c r="E19" s="74">
        <f t="shared" si="0"/>
        <v>25935921</v>
      </c>
      <c r="F19" s="75">
        <v>-107012200</v>
      </c>
      <c r="G19" s="76">
        <v>3379644</v>
      </c>
      <c r="H19" s="77">
        <f t="shared" si="1"/>
        <v>110391844</v>
      </c>
      <c r="I19" s="77">
        <v>-30853985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19946008</v>
      </c>
      <c r="M22" s="85">
        <v>-19045988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26300004</v>
      </c>
      <c r="E23" s="65">
        <f t="shared" si="0"/>
        <v>26300004</v>
      </c>
      <c r="F23" s="63">
        <v>0</v>
      </c>
      <c r="G23" s="64">
        <v>24330012</v>
      </c>
      <c r="H23" s="65">
        <f t="shared" si="1"/>
        <v>24330012</v>
      </c>
      <c r="I23" s="65">
        <v>22161000</v>
      </c>
      <c r="J23" s="30">
        <f t="shared" si="2"/>
        <v>0</v>
      </c>
      <c r="K23" s="31">
        <f t="shared" si="3"/>
        <v>0</v>
      </c>
      <c r="L23" s="84">
        <v>19946008</v>
      </c>
      <c r="M23" s="85">
        <v>-19045988</v>
      </c>
      <c r="N23" s="32">
        <f t="shared" si="4"/>
        <v>131.8559783992867</v>
      </c>
      <c r="O23" s="31">
        <f t="shared" si="5"/>
        <v>-127.74350167604851</v>
      </c>
      <c r="P23" s="6"/>
      <c r="Q23" s="33"/>
    </row>
    <row r="24" spans="1:17" ht="12.75">
      <c r="A24" s="7"/>
      <c r="B24" s="29" t="s">
        <v>29</v>
      </c>
      <c r="C24" s="63">
        <v>124773200</v>
      </c>
      <c r="D24" s="64">
        <v>118419204</v>
      </c>
      <c r="E24" s="65">
        <f t="shared" si="0"/>
        <v>-6353996</v>
      </c>
      <c r="F24" s="63">
        <v>106129700</v>
      </c>
      <c r="G24" s="64">
        <v>62753700</v>
      </c>
      <c r="H24" s="65">
        <f t="shared" si="1"/>
        <v>-43376000</v>
      </c>
      <c r="I24" s="65">
        <v>86941080</v>
      </c>
      <c r="J24" s="30">
        <f t="shared" si="2"/>
        <v>-5.092436516816111</v>
      </c>
      <c r="K24" s="31">
        <f t="shared" si="3"/>
        <v>-40.870745889228</v>
      </c>
      <c r="L24" s="84">
        <v>19946008</v>
      </c>
      <c r="M24" s="85">
        <v>-19045988</v>
      </c>
      <c r="N24" s="32">
        <f t="shared" si="4"/>
        <v>-31.855978399286716</v>
      </c>
      <c r="O24" s="31">
        <f t="shared" si="5"/>
        <v>227.7435016760485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19946008</v>
      </c>
      <c r="M25" s="85">
        <v>-19045988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124773200</v>
      </c>
      <c r="D26" s="67">
        <v>144719208</v>
      </c>
      <c r="E26" s="68">
        <f t="shared" si="0"/>
        <v>19946008</v>
      </c>
      <c r="F26" s="66">
        <v>106129700</v>
      </c>
      <c r="G26" s="67">
        <v>87083712</v>
      </c>
      <c r="H26" s="68">
        <f t="shared" si="1"/>
        <v>-19045988</v>
      </c>
      <c r="I26" s="68">
        <v>109102080</v>
      </c>
      <c r="J26" s="43">
        <f t="shared" si="2"/>
        <v>15.985811055579244</v>
      </c>
      <c r="K26" s="36">
        <f t="shared" si="3"/>
        <v>-17.94595480812628</v>
      </c>
      <c r="L26" s="89">
        <v>19946008</v>
      </c>
      <c r="M26" s="87">
        <v>-19045988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77273200</v>
      </c>
      <c r="D28" s="64">
        <v>36083200</v>
      </c>
      <c r="E28" s="65">
        <f t="shared" si="0"/>
        <v>-41190000</v>
      </c>
      <c r="F28" s="63">
        <v>64434700</v>
      </c>
      <c r="G28" s="64">
        <v>2400000</v>
      </c>
      <c r="H28" s="65">
        <f t="shared" si="1"/>
        <v>-62034700</v>
      </c>
      <c r="I28" s="65">
        <v>0</v>
      </c>
      <c r="J28" s="30">
        <f t="shared" si="2"/>
        <v>-53.30437978497072</v>
      </c>
      <c r="K28" s="31">
        <f t="shared" si="3"/>
        <v>-96.27529886846685</v>
      </c>
      <c r="L28" s="84">
        <v>19946008</v>
      </c>
      <c r="M28" s="85">
        <v>-13175988</v>
      </c>
      <c r="N28" s="32">
        <f t="shared" si="4"/>
        <v>-206.50748761356158</v>
      </c>
      <c r="O28" s="31">
        <f t="shared" si="5"/>
        <v>470.8163061472127</v>
      </c>
      <c r="P28" s="6"/>
      <c r="Q28" s="33"/>
    </row>
    <row r="29" spans="1:17" ht="12.75">
      <c r="A29" s="7"/>
      <c r="B29" s="29" t="s">
        <v>33</v>
      </c>
      <c r="C29" s="63">
        <v>15000000</v>
      </c>
      <c r="D29" s="64">
        <v>39100008</v>
      </c>
      <c r="E29" s="65">
        <f t="shared" si="0"/>
        <v>24100008</v>
      </c>
      <c r="F29" s="63">
        <v>11000000</v>
      </c>
      <c r="G29" s="64">
        <v>43010004</v>
      </c>
      <c r="H29" s="65">
        <f t="shared" si="1"/>
        <v>32010004</v>
      </c>
      <c r="I29" s="65">
        <v>50941008</v>
      </c>
      <c r="J29" s="30">
        <f t="shared" si="2"/>
        <v>160.66672</v>
      </c>
      <c r="K29" s="31">
        <f t="shared" si="3"/>
        <v>291.00003636363635</v>
      </c>
      <c r="L29" s="84">
        <v>19946008</v>
      </c>
      <c r="M29" s="85">
        <v>-13175988</v>
      </c>
      <c r="N29" s="32">
        <f t="shared" si="4"/>
        <v>120.82622247018048</v>
      </c>
      <c r="O29" s="31">
        <f t="shared" si="5"/>
        <v>-242.94196382085352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19946008</v>
      </c>
      <c r="M30" s="85">
        <v>-13175988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26500000</v>
      </c>
      <c r="D31" s="64">
        <v>25000000</v>
      </c>
      <c r="E31" s="65">
        <f t="shared" si="0"/>
        <v>-1500000</v>
      </c>
      <c r="F31" s="63">
        <v>24695000</v>
      </c>
      <c r="G31" s="64">
        <v>20987988</v>
      </c>
      <c r="H31" s="65">
        <f t="shared" si="1"/>
        <v>-3707012</v>
      </c>
      <c r="I31" s="65">
        <v>23086800</v>
      </c>
      <c r="J31" s="30">
        <f t="shared" si="2"/>
        <v>-5.660377358490567</v>
      </c>
      <c r="K31" s="31">
        <f t="shared" si="3"/>
        <v>-15.011184450293582</v>
      </c>
      <c r="L31" s="84">
        <v>19946008</v>
      </c>
      <c r="M31" s="85">
        <v>-13175988</v>
      </c>
      <c r="N31" s="32">
        <f t="shared" si="4"/>
        <v>-7.520301806757522</v>
      </c>
      <c r="O31" s="31">
        <f t="shared" si="5"/>
        <v>28.13460364414418</v>
      </c>
      <c r="P31" s="6"/>
      <c r="Q31" s="33"/>
    </row>
    <row r="32" spans="1:17" ht="12.75">
      <c r="A32" s="7"/>
      <c r="B32" s="29" t="s">
        <v>36</v>
      </c>
      <c r="C32" s="63">
        <v>6000000</v>
      </c>
      <c r="D32" s="64">
        <v>44536000</v>
      </c>
      <c r="E32" s="65">
        <f t="shared" si="0"/>
        <v>38536000</v>
      </c>
      <c r="F32" s="63">
        <v>6000000</v>
      </c>
      <c r="G32" s="64">
        <v>26555720</v>
      </c>
      <c r="H32" s="65">
        <f t="shared" si="1"/>
        <v>20555720</v>
      </c>
      <c r="I32" s="65">
        <v>35074272</v>
      </c>
      <c r="J32" s="30">
        <f t="shared" si="2"/>
        <v>642.2666666666667</v>
      </c>
      <c r="K32" s="31">
        <f t="shared" si="3"/>
        <v>342.5953333333333</v>
      </c>
      <c r="L32" s="84">
        <v>19946008</v>
      </c>
      <c r="M32" s="85">
        <v>-13175988</v>
      </c>
      <c r="N32" s="32">
        <f t="shared" si="4"/>
        <v>193.20156695013858</v>
      </c>
      <c r="O32" s="31">
        <f t="shared" si="5"/>
        <v>-156.00894597050333</v>
      </c>
      <c r="P32" s="6"/>
      <c r="Q32" s="33"/>
    </row>
    <row r="33" spans="1:17" ht="17.25" thickBot="1">
      <c r="A33" s="7"/>
      <c r="B33" s="57" t="s">
        <v>37</v>
      </c>
      <c r="C33" s="81">
        <v>124773200</v>
      </c>
      <c r="D33" s="82">
        <v>144719208</v>
      </c>
      <c r="E33" s="83">
        <f t="shared" si="0"/>
        <v>19946008</v>
      </c>
      <c r="F33" s="81">
        <v>106129700</v>
      </c>
      <c r="G33" s="82">
        <v>92953712</v>
      </c>
      <c r="H33" s="83">
        <f t="shared" si="1"/>
        <v>-13175988</v>
      </c>
      <c r="I33" s="83">
        <v>109102080</v>
      </c>
      <c r="J33" s="58">
        <f t="shared" si="2"/>
        <v>15.985811055579244</v>
      </c>
      <c r="K33" s="59">
        <f t="shared" si="3"/>
        <v>-12.414986568321591</v>
      </c>
      <c r="L33" s="96">
        <v>19946008</v>
      </c>
      <c r="M33" s="97">
        <v>-13175988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50987534</v>
      </c>
      <c r="D8" s="64">
        <v>65443848</v>
      </c>
      <c r="E8" s="65">
        <f>($D8-$C8)</f>
        <v>14456314</v>
      </c>
      <c r="F8" s="63">
        <v>54301724</v>
      </c>
      <c r="G8" s="64">
        <v>69828588</v>
      </c>
      <c r="H8" s="65">
        <f>($G8-$F8)</f>
        <v>15526864</v>
      </c>
      <c r="I8" s="65">
        <v>74646732</v>
      </c>
      <c r="J8" s="30">
        <f>IF($C8=0,0,($E8/$C8)*100)</f>
        <v>28.3526440011788</v>
      </c>
      <c r="K8" s="31">
        <f>IF($F8=0,0,($H8/$F8)*100)</f>
        <v>28.593685165502297</v>
      </c>
      <c r="L8" s="84">
        <v>-19495784</v>
      </c>
      <c r="M8" s="85">
        <v>25957286</v>
      </c>
      <c r="N8" s="32">
        <f>IF($L8=0,0,($E8/$L8)*100)</f>
        <v>-74.15097541088883</v>
      </c>
      <c r="O8" s="31">
        <f>IF($M8=0,0,($H8/$M8)*100)</f>
        <v>59.81697778419516</v>
      </c>
      <c r="P8" s="6"/>
      <c r="Q8" s="33"/>
    </row>
    <row r="9" spans="1:17" ht="12.75">
      <c r="A9" s="3"/>
      <c r="B9" s="29" t="s">
        <v>16</v>
      </c>
      <c r="C9" s="63">
        <v>122323273</v>
      </c>
      <c r="D9" s="64">
        <v>125210100</v>
      </c>
      <c r="E9" s="65">
        <f>($D9-$C9)</f>
        <v>2886827</v>
      </c>
      <c r="F9" s="63">
        <v>126146590</v>
      </c>
      <c r="G9" s="64">
        <v>133599180</v>
      </c>
      <c r="H9" s="65">
        <f>($G9-$F9)</f>
        <v>7452590</v>
      </c>
      <c r="I9" s="65">
        <v>142817496</v>
      </c>
      <c r="J9" s="30">
        <f>IF($C9=0,0,($E9/$C9)*100)</f>
        <v>2.359998166497719</v>
      </c>
      <c r="K9" s="31">
        <f>IF($F9=0,0,($H9/$F9)*100)</f>
        <v>5.907880664867754</v>
      </c>
      <c r="L9" s="84">
        <v>-19495784</v>
      </c>
      <c r="M9" s="85">
        <v>25957286</v>
      </c>
      <c r="N9" s="32">
        <f>IF($L9=0,0,($E9/$L9)*100)</f>
        <v>-14.80744247063878</v>
      </c>
      <c r="O9" s="31">
        <f>IF($M9=0,0,($H9/$M9)*100)</f>
        <v>28.710975407829615</v>
      </c>
      <c r="P9" s="6"/>
      <c r="Q9" s="33"/>
    </row>
    <row r="10" spans="1:17" ht="12.75">
      <c r="A10" s="3"/>
      <c r="B10" s="29" t="s">
        <v>17</v>
      </c>
      <c r="C10" s="63">
        <v>211262069</v>
      </c>
      <c r="D10" s="64">
        <v>174423144</v>
      </c>
      <c r="E10" s="65">
        <f aca="true" t="shared" si="0" ref="E10:E33">($D10-$C10)</f>
        <v>-36838925</v>
      </c>
      <c r="F10" s="63">
        <v>183131668</v>
      </c>
      <c r="G10" s="64">
        <v>186109500</v>
      </c>
      <c r="H10" s="65">
        <f aca="true" t="shared" si="1" ref="H10:H33">($G10-$F10)</f>
        <v>2977832</v>
      </c>
      <c r="I10" s="65">
        <v>198951048</v>
      </c>
      <c r="J10" s="30">
        <f aca="true" t="shared" si="2" ref="J10:J33">IF($C10=0,0,($E10/$C10)*100)</f>
        <v>-17.437548147840964</v>
      </c>
      <c r="K10" s="31">
        <f aca="true" t="shared" si="3" ref="K10:K33">IF($F10=0,0,($H10/$F10)*100)</f>
        <v>1.6260606548944883</v>
      </c>
      <c r="L10" s="84">
        <v>-19495784</v>
      </c>
      <c r="M10" s="85">
        <v>25957286</v>
      </c>
      <c r="N10" s="32">
        <f aca="true" t="shared" si="4" ref="N10:N33">IF($L10=0,0,($E10/$L10)*100)</f>
        <v>188.9584178815276</v>
      </c>
      <c r="O10" s="31">
        <f aca="true" t="shared" si="5" ref="O10:O33">IF($M10=0,0,($H10/$M10)*100)</f>
        <v>11.472046807975225</v>
      </c>
      <c r="P10" s="6"/>
      <c r="Q10" s="33"/>
    </row>
    <row r="11" spans="1:17" ht="16.5">
      <c r="A11" s="7"/>
      <c r="B11" s="34" t="s">
        <v>18</v>
      </c>
      <c r="C11" s="66">
        <v>384572876</v>
      </c>
      <c r="D11" s="67">
        <v>365077092</v>
      </c>
      <c r="E11" s="68">
        <f t="shared" si="0"/>
        <v>-19495784</v>
      </c>
      <c r="F11" s="66">
        <v>363579982</v>
      </c>
      <c r="G11" s="67">
        <v>389537268</v>
      </c>
      <c r="H11" s="68">
        <f t="shared" si="1"/>
        <v>25957286</v>
      </c>
      <c r="I11" s="68">
        <v>416415276</v>
      </c>
      <c r="J11" s="35">
        <f t="shared" si="2"/>
        <v>-5.069464129342289</v>
      </c>
      <c r="K11" s="36">
        <f t="shared" si="3"/>
        <v>7.1393606042920155</v>
      </c>
      <c r="L11" s="86">
        <v>-19495784</v>
      </c>
      <c r="M11" s="87">
        <v>25957286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101471436</v>
      </c>
      <c r="D13" s="64">
        <v>94080888</v>
      </c>
      <c r="E13" s="65">
        <f t="shared" si="0"/>
        <v>-7390548</v>
      </c>
      <c r="F13" s="63">
        <v>108777379</v>
      </c>
      <c r="G13" s="64">
        <v>100384380</v>
      </c>
      <c r="H13" s="65">
        <f t="shared" si="1"/>
        <v>-8392999</v>
      </c>
      <c r="I13" s="65">
        <v>107310636</v>
      </c>
      <c r="J13" s="30">
        <f t="shared" si="2"/>
        <v>-7.2833777576578305</v>
      </c>
      <c r="K13" s="31">
        <f t="shared" si="3"/>
        <v>-7.715757703630642</v>
      </c>
      <c r="L13" s="84">
        <v>93114701</v>
      </c>
      <c r="M13" s="85">
        <v>106686031</v>
      </c>
      <c r="N13" s="32">
        <f t="shared" si="4"/>
        <v>-7.937036709165827</v>
      </c>
      <c r="O13" s="31">
        <f t="shared" si="5"/>
        <v>-7.867008380881654</v>
      </c>
      <c r="P13" s="6"/>
      <c r="Q13" s="33"/>
    </row>
    <row r="14" spans="1:17" ht="12.75">
      <c r="A14" s="3"/>
      <c r="B14" s="29" t="s">
        <v>21</v>
      </c>
      <c r="C14" s="63">
        <v>77000000</v>
      </c>
      <c r="D14" s="64">
        <v>82158996</v>
      </c>
      <c r="E14" s="65">
        <f t="shared" si="0"/>
        <v>5158996</v>
      </c>
      <c r="F14" s="63">
        <v>77000000</v>
      </c>
      <c r="G14" s="64">
        <v>87663660</v>
      </c>
      <c r="H14" s="65">
        <f t="shared" si="1"/>
        <v>10663660</v>
      </c>
      <c r="I14" s="65">
        <v>93712452</v>
      </c>
      <c r="J14" s="30">
        <f t="shared" si="2"/>
        <v>6.699994805194804</v>
      </c>
      <c r="K14" s="31">
        <f t="shared" si="3"/>
        <v>13.848909090909093</v>
      </c>
      <c r="L14" s="84">
        <v>93114701</v>
      </c>
      <c r="M14" s="85">
        <v>106686031</v>
      </c>
      <c r="N14" s="32">
        <f t="shared" si="4"/>
        <v>5.5404742157739415</v>
      </c>
      <c r="O14" s="31">
        <f t="shared" si="5"/>
        <v>9.995366684884923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93114701</v>
      </c>
      <c r="M15" s="85">
        <v>106686031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69743182</v>
      </c>
      <c r="D16" s="64">
        <v>80079792</v>
      </c>
      <c r="E16" s="65">
        <f t="shared" si="0"/>
        <v>10336610</v>
      </c>
      <c r="F16" s="63">
        <v>74462999</v>
      </c>
      <c r="G16" s="64">
        <v>85445148</v>
      </c>
      <c r="H16" s="65">
        <f t="shared" si="1"/>
        <v>10982149</v>
      </c>
      <c r="I16" s="65">
        <v>91340844</v>
      </c>
      <c r="J16" s="30">
        <f t="shared" si="2"/>
        <v>14.820961280487605</v>
      </c>
      <c r="K16" s="31">
        <f t="shared" si="3"/>
        <v>14.748464536057702</v>
      </c>
      <c r="L16" s="84">
        <v>93114701</v>
      </c>
      <c r="M16" s="85">
        <v>106686031</v>
      </c>
      <c r="N16" s="32">
        <f t="shared" si="4"/>
        <v>11.100943126048378</v>
      </c>
      <c r="O16" s="31">
        <f t="shared" si="5"/>
        <v>10.29389592719969</v>
      </c>
      <c r="P16" s="6"/>
      <c r="Q16" s="33"/>
    </row>
    <row r="17" spans="1:17" ht="12.75">
      <c r="A17" s="3"/>
      <c r="B17" s="29" t="s">
        <v>23</v>
      </c>
      <c r="C17" s="63">
        <v>94935913</v>
      </c>
      <c r="D17" s="64">
        <v>179945556</v>
      </c>
      <c r="E17" s="65">
        <f t="shared" si="0"/>
        <v>85009643</v>
      </c>
      <c r="F17" s="63">
        <v>98568651</v>
      </c>
      <c r="G17" s="64">
        <v>192001872</v>
      </c>
      <c r="H17" s="65">
        <f t="shared" si="1"/>
        <v>93433221</v>
      </c>
      <c r="I17" s="65">
        <v>205250064</v>
      </c>
      <c r="J17" s="42">
        <f t="shared" si="2"/>
        <v>89.54424128201094</v>
      </c>
      <c r="K17" s="31">
        <f t="shared" si="3"/>
        <v>94.7899966694279</v>
      </c>
      <c r="L17" s="88">
        <v>93114701</v>
      </c>
      <c r="M17" s="85">
        <v>106686031</v>
      </c>
      <c r="N17" s="32">
        <f t="shared" si="4"/>
        <v>91.2956193673435</v>
      </c>
      <c r="O17" s="31">
        <f t="shared" si="5"/>
        <v>87.57774576879704</v>
      </c>
      <c r="P17" s="6"/>
      <c r="Q17" s="33"/>
    </row>
    <row r="18" spans="1:17" ht="16.5">
      <c r="A18" s="3"/>
      <c r="B18" s="34" t="s">
        <v>24</v>
      </c>
      <c r="C18" s="66">
        <v>343150531</v>
      </c>
      <c r="D18" s="67">
        <v>436265232</v>
      </c>
      <c r="E18" s="68">
        <f t="shared" si="0"/>
        <v>93114701</v>
      </c>
      <c r="F18" s="66">
        <v>358809029</v>
      </c>
      <c r="G18" s="67">
        <v>465495060</v>
      </c>
      <c r="H18" s="68">
        <f t="shared" si="1"/>
        <v>106686031</v>
      </c>
      <c r="I18" s="68">
        <v>497613996</v>
      </c>
      <c r="J18" s="43">
        <f t="shared" si="2"/>
        <v>27.13523441990536</v>
      </c>
      <c r="K18" s="36">
        <f t="shared" si="3"/>
        <v>29.733374128664973</v>
      </c>
      <c r="L18" s="89">
        <v>93114701</v>
      </c>
      <c r="M18" s="87">
        <v>106686031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41422345</v>
      </c>
      <c r="D19" s="73">
        <v>-71188140</v>
      </c>
      <c r="E19" s="74">
        <f t="shared" si="0"/>
        <v>-112610485</v>
      </c>
      <c r="F19" s="75">
        <v>4770953</v>
      </c>
      <c r="G19" s="76">
        <v>-75957792</v>
      </c>
      <c r="H19" s="77">
        <f t="shared" si="1"/>
        <v>-80728745</v>
      </c>
      <c r="I19" s="77">
        <v>-81198720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-13095580</v>
      </c>
      <c r="M22" s="85">
        <v>-13602056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4600000</v>
      </c>
      <c r="D23" s="64">
        <v>0</v>
      </c>
      <c r="E23" s="65">
        <f t="shared" si="0"/>
        <v>-4600000</v>
      </c>
      <c r="F23" s="63">
        <v>6100000</v>
      </c>
      <c r="G23" s="64">
        <v>0</v>
      </c>
      <c r="H23" s="65">
        <f t="shared" si="1"/>
        <v>-6100000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-13095580</v>
      </c>
      <c r="M23" s="85">
        <v>-13602056</v>
      </c>
      <c r="N23" s="32">
        <f t="shared" si="4"/>
        <v>35.1263556100608</v>
      </c>
      <c r="O23" s="31">
        <f t="shared" si="5"/>
        <v>44.846161492056794</v>
      </c>
      <c r="P23" s="6"/>
      <c r="Q23" s="33"/>
    </row>
    <row r="24" spans="1:17" ht="12.75">
      <c r="A24" s="7"/>
      <c r="B24" s="29" t="s">
        <v>29</v>
      </c>
      <c r="C24" s="63">
        <v>76533000</v>
      </c>
      <c r="D24" s="64">
        <v>68037420</v>
      </c>
      <c r="E24" s="65">
        <f t="shared" si="0"/>
        <v>-8495580</v>
      </c>
      <c r="F24" s="63">
        <v>80098000</v>
      </c>
      <c r="G24" s="64">
        <v>72595944</v>
      </c>
      <c r="H24" s="65">
        <f t="shared" si="1"/>
        <v>-7502056</v>
      </c>
      <c r="I24" s="65">
        <v>77605056</v>
      </c>
      <c r="J24" s="30">
        <f t="shared" si="2"/>
        <v>-11.100544863000273</v>
      </c>
      <c r="K24" s="31">
        <f t="shared" si="3"/>
        <v>-9.366096531748608</v>
      </c>
      <c r="L24" s="84">
        <v>-13095580</v>
      </c>
      <c r="M24" s="85">
        <v>-13602056</v>
      </c>
      <c r="N24" s="32">
        <f t="shared" si="4"/>
        <v>64.8736443899392</v>
      </c>
      <c r="O24" s="31">
        <f t="shared" si="5"/>
        <v>55.153838507943206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-13095580</v>
      </c>
      <c r="M25" s="85">
        <v>-13602056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81133000</v>
      </c>
      <c r="D26" s="67">
        <v>68037420</v>
      </c>
      <c r="E26" s="68">
        <f t="shared" si="0"/>
        <v>-13095580</v>
      </c>
      <c r="F26" s="66">
        <v>86198000</v>
      </c>
      <c r="G26" s="67">
        <v>72595944</v>
      </c>
      <c r="H26" s="68">
        <f t="shared" si="1"/>
        <v>-13602056</v>
      </c>
      <c r="I26" s="68">
        <v>77605056</v>
      </c>
      <c r="J26" s="43">
        <f t="shared" si="2"/>
        <v>-16.140879789974484</v>
      </c>
      <c r="K26" s="36">
        <f t="shared" si="3"/>
        <v>-15.780013457388803</v>
      </c>
      <c r="L26" s="89">
        <v>-13095580</v>
      </c>
      <c r="M26" s="87">
        <v>-13602056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55658000</v>
      </c>
      <c r="D28" s="64">
        <v>45605376</v>
      </c>
      <c r="E28" s="65">
        <f t="shared" si="0"/>
        <v>-10052624</v>
      </c>
      <c r="F28" s="63">
        <v>56658000</v>
      </c>
      <c r="G28" s="64">
        <v>48660948</v>
      </c>
      <c r="H28" s="65">
        <f t="shared" si="1"/>
        <v>-7997052</v>
      </c>
      <c r="I28" s="65">
        <v>52018548</v>
      </c>
      <c r="J28" s="30">
        <f t="shared" si="2"/>
        <v>-18.06141794530885</v>
      </c>
      <c r="K28" s="31">
        <f t="shared" si="3"/>
        <v>-14.114603409933284</v>
      </c>
      <c r="L28" s="84">
        <v>-4295584</v>
      </c>
      <c r="M28" s="85">
        <v>-4212464</v>
      </c>
      <c r="N28" s="32">
        <f t="shared" si="4"/>
        <v>234.0222889367313</v>
      </c>
      <c r="O28" s="31">
        <f t="shared" si="5"/>
        <v>189.8426194265399</v>
      </c>
      <c r="P28" s="6"/>
      <c r="Q28" s="33"/>
    </row>
    <row r="29" spans="1:17" ht="12.75">
      <c r="A29" s="7"/>
      <c r="B29" s="29" t="s">
        <v>33</v>
      </c>
      <c r="C29" s="63">
        <v>12876000</v>
      </c>
      <c r="D29" s="64">
        <v>4417980</v>
      </c>
      <c r="E29" s="65">
        <f t="shared" si="0"/>
        <v>-8458020</v>
      </c>
      <c r="F29" s="63">
        <v>13376000</v>
      </c>
      <c r="G29" s="64">
        <v>4713984</v>
      </c>
      <c r="H29" s="65">
        <f t="shared" si="1"/>
        <v>-8662016</v>
      </c>
      <c r="I29" s="65">
        <v>5039244</v>
      </c>
      <c r="J29" s="30">
        <f t="shared" si="2"/>
        <v>-65.68825722273998</v>
      </c>
      <c r="K29" s="31">
        <f t="shared" si="3"/>
        <v>-64.7578947368421</v>
      </c>
      <c r="L29" s="84">
        <v>-4295584</v>
      </c>
      <c r="M29" s="85">
        <v>-4212464</v>
      </c>
      <c r="N29" s="32">
        <f t="shared" si="4"/>
        <v>196.90035161691634</v>
      </c>
      <c r="O29" s="31">
        <f t="shared" si="5"/>
        <v>205.6282498794055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-4295584</v>
      </c>
      <c r="M30" s="85">
        <v>-4212464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3500000</v>
      </c>
      <c r="D31" s="64">
        <v>12014136</v>
      </c>
      <c r="E31" s="65">
        <f t="shared" si="0"/>
        <v>8514136</v>
      </c>
      <c r="F31" s="63">
        <v>4000000</v>
      </c>
      <c r="G31" s="64">
        <v>12819084</v>
      </c>
      <c r="H31" s="65">
        <f t="shared" si="1"/>
        <v>8819084</v>
      </c>
      <c r="I31" s="65">
        <v>13703604</v>
      </c>
      <c r="J31" s="30">
        <f t="shared" si="2"/>
        <v>243.26102857142854</v>
      </c>
      <c r="K31" s="31">
        <f t="shared" si="3"/>
        <v>220.4771</v>
      </c>
      <c r="L31" s="84">
        <v>-4295584</v>
      </c>
      <c r="M31" s="85">
        <v>-4212464</v>
      </c>
      <c r="N31" s="32">
        <f t="shared" si="4"/>
        <v>-198.20671647906315</v>
      </c>
      <c r="O31" s="31">
        <f t="shared" si="5"/>
        <v>-209.35689895510086</v>
      </c>
      <c r="P31" s="6"/>
      <c r="Q31" s="33"/>
    </row>
    <row r="32" spans="1:17" ht="12.75">
      <c r="A32" s="7"/>
      <c r="B32" s="29" t="s">
        <v>36</v>
      </c>
      <c r="C32" s="63">
        <v>9099000</v>
      </c>
      <c r="D32" s="64">
        <v>14799924</v>
      </c>
      <c r="E32" s="65">
        <f t="shared" si="0"/>
        <v>5700924</v>
      </c>
      <c r="F32" s="63">
        <v>12164000</v>
      </c>
      <c r="G32" s="64">
        <v>15791520</v>
      </c>
      <c r="H32" s="65">
        <f t="shared" si="1"/>
        <v>3627520</v>
      </c>
      <c r="I32" s="65">
        <v>16881132</v>
      </c>
      <c r="J32" s="30">
        <f t="shared" si="2"/>
        <v>62.65440158259149</v>
      </c>
      <c r="K32" s="31">
        <f t="shared" si="3"/>
        <v>29.82176915488326</v>
      </c>
      <c r="L32" s="84">
        <v>-4295584</v>
      </c>
      <c r="M32" s="85">
        <v>-4212464</v>
      </c>
      <c r="N32" s="32">
        <f t="shared" si="4"/>
        <v>-132.7159240745845</v>
      </c>
      <c r="O32" s="31">
        <f t="shared" si="5"/>
        <v>-86.11397035084454</v>
      </c>
      <c r="P32" s="6"/>
      <c r="Q32" s="33"/>
    </row>
    <row r="33" spans="1:17" ht="17.25" thickBot="1">
      <c r="A33" s="7"/>
      <c r="B33" s="57" t="s">
        <v>37</v>
      </c>
      <c r="C33" s="81">
        <v>81133000</v>
      </c>
      <c r="D33" s="82">
        <v>76837416</v>
      </c>
      <c r="E33" s="83">
        <f t="shared" si="0"/>
        <v>-4295584</v>
      </c>
      <c r="F33" s="81">
        <v>86198000</v>
      </c>
      <c r="G33" s="82">
        <v>81985536</v>
      </c>
      <c r="H33" s="83">
        <f t="shared" si="1"/>
        <v>-4212464</v>
      </c>
      <c r="I33" s="83">
        <v>87642528</v>
      </c>
      <c r="J33" s="58">
        <f t="shared" si="2"/>
        <v>-5.294496690619107</v>
      </c>
      <c r="K33" s="59">
        <f t="shared" si="3"/>
        <v>-4.886962574537692</v>
      </c>
      <c r="L33" s="96">
        <v>-4295584</v>
      </c>
      <c r="M33" s="97">
        <v>-4212464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86417000</v>
      </c>
      <c r="D8" s="64">
        <v>76502712</v>
      </c>
      <c r="E8" s="65">
        <f>($D8-$C8)</f>
        <v>-9914288</v>
      </c>
      <c r="F8" s="63">
        <v>92746000</v>
      </c>
      <c r="G8" s="64">
        <v>81092874</v>
      </c>
      <c r="H8" s="65">
        <f>($G8-$F8)</f>
        <v>-11653126</v>
      </c>
      <c r="I8" s="65">
        <v>85147519</v>
      </c>
      <c r="J8" s="30">
        <f>IF($C8=0,0,($E8/$C8)*100)</f>
        <v>-11.472613027529306</v>
      </c>
      <c r="K8" s="31">
        <f>IF($F8=0,0,($H8/$F8)*100)</f>
        <v>-12.564559118452548</v>
      </c>
      <c r="L8" s="84">
        <v>-21655004</v>
      </c>
      <c r="M8" s="85">
        <v>811476</v>
      </c>
      <c r="N8" s="32">
        <f>IF($L8=0,0,($E8/$L8)*100)</f>
        <v>45.782896184179876</v>
      </c>
      <c r="O8" s="31">
        <f>IF($M8=0,0,($H8/$M8)*100)</f>
        <v>-1436.0407455057205</v>
      </c>
      <c r="P8" s="6"/>
      <c r="Q8" s="33"/>
    </row>
    <row r="9" spans="1:17" ht="12.75">
      <c r="A9" s="3"/>
      <c r="B9" s="29" t="s">
        <v>16</v>
      </c>
      <c r="C9" s="63">
        <v>551629000</v>
      </c>
      <c r="D9" s="64">
        <v>550734452</v>
      </c>
      <c r="E9" s="65">
        <f>($D9-$C9)</f>
        <v>-894548</v>
      </c>
      <c r="F9" s="63">
        <v>592647000</v>
      </c>
      <c r="G9" s="64">
        <v>630891840</v>
      </c>
      <c r="H9" s="65">
        <f>($G9-$F9)</f>
        <v>38244840</v>
      </c>
      <c r="I9" s="65">
        <v>724068842</v>
      </c>
      <c r="J9" s="30">
        <f>IF($C9=0,0,($E9/$C9)*100)</f>
        <v>-0.16216478829068087</v>
      </c>
      <c r="K9" s="31">
        <f>IF($F9=0,0,($H9/$F9)*100)</f>
        <v>6.4532242633473205</v>
      </c>
      <c r="L9" s="84">
        <v>-21655004</v>
      </c>
      <c r="M9" s="85">
        <v>811476</v>
      </c>
      <c r="N9" s="32">
        <f>IF($L9=0,0,($E9/$L9)*100)</f>
        <v>4.1309066486434265</v>
      </c>
      <c r="O9" s="31">
        <f>IF($M9=0,0,($H9/$M9)*100)</f>
        <v>4712.997057214261</v>
      </c>
      <c r="P9" s="6"/>
      <c r="Q9" s="33"/>
    </row>
    <row r="10" spans="1:17" ht="12.75">
      <c r="A10" s="3"/>
      <c r="B10" s="29" t="s">
        <v>17</v>
      </c>
      <c r="C10" s="63">
        <v>210836200</v>
      </c>
      <c r="D10" s="64">
        <v>199990032</v>
      </c>
      <c r="E10" s="65">
        <f aca="true" t="shared" si="0" ref="E10:E33">($D10-$C10)</f>
        <v>-10846168</v>
      </c>
      <c r="F10" s="63">
        <v>226955150</v>
      </c>
      <c r="G10" s="64">
        <v>201174912</v>
      </c>
      <c r="H10" s="65">
        <f aca="true" t="shared" si="1" ref="H10:H33">($G10-$F10)</f>
        <v>-25780238</v>
      </c>
      <c r="I10" s="65">
        <v>227176373</v>
      </c>
      <c r="J10" s="30">
        <f aca="true" t="shared" si="2" ref="J10:J33">IF($C10=0,0,($E10/$C10)*100)</f>
        <v>-5.144357562885311</v>
      </c>
      <c r="K10" s="31">
        <f aca="true" t="shared" si="3" ref="K10:K33">IF($F10=0,0,($H10/$F10)*100)</f>
        <v>-11.359177352882277</v>
      </c>
      <c r="L10" s="84">
        <v>-21655004</v>
      </c>
      <c r="M10" s="85">
        <v>811476</v>
      </c>
      <c r="N10" s="32">
        <f aca="true" t="shared" si="4" ref="N10:N33">IF($L10=0,0,($E10/$L10)*100)</f>
        <v>50.08619716717669</v>
      </c>
      <c r="O10" s="31">
        <f aca="true" t="shared" si="5" ref="O10:O33">IF($M10=0,0,($H10/$M10)*100)</f>
        <v>-3176.9563117085413</v>
      </c>
      <c r="P10" s="6"/>
      <c r="Q10" s="33"/>
    </row>
    <row r="11" spans="1:17" ht="16.5">
      <c r="A11" s="7"/>
      <c r="B11" s="34" t="s">
        <v>18</v>
      </c>
      <c r="C11" s="66">
        <v>848882200</v>
      </c>
      <c r="D11" s="67">
        <v>827227196</v>
      </c>
      <c r="E11" s="68">
        <f t="shared" si="0"/>
        <v>-21655004</v>
      </c>
      <c r="F11" s="66">
        <v>912348150</v>
      </c>
      <c r="G11" s="67">
        <v>913159626</v>
      </c>
      <c r="H11" s="68">
        <f t="shared" si="1"/>
        <v>811476</v>
      </c>
      <c r="I11" s="68">
        <v>1036392734</v>
      </c>
      <c r="J11" s="35">
        <f t="shared" si="2"/>
        <v>-2.551002247426086</v>
      </c>
      <c r="K11" s="36">
        <f t="shared" si="3"/>
        <v>0.08894367791505907</v>
      </c>
      <c r="L11" s="86">
        <v>-21655004</v>
      </c>
      <c r="M11" s="87">
        <v>811476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200044100</v>
      </c>
      <c r="D13" s="64">
        <v>223255217</v>
      </c>
      <c r="E13" s="65">
        <f t="shared" si="0"/>
        <v>23211117</v>
      </c>
      <c r="F13" s="63">
        <v>217364800</v>
      </c>
      <c r="G13" s="64">
        <v>235704176</v>
      </c>
      <c r="H13" s="65">
        <f t="shared" si="1"/>
        <v>18339376</v>
      </c>
      <c r="I13" s="65">
        <v>251188135</v>
      </c>
      <c r="J13" s="30">
        <f t="shared" si="2"/>
        <v>11.603000038491512</v>
      </c>
      <c r="K13" s="31">
        <f t="shared" si="3"/>
        <v>8.43714161630586</v>
      </c>
      <c r="L13" s="84">
        <v>-27795813</v>
      </c>
      <c r="M13" s="85">
        <v>-34778792</v>
      </c>
      <c r="N13" s="32">
        <f t="shared" si="4"/>
        <v>-83.50580355393814</v>
      </c>
      <c r="O13" s="31">
        <f t="shared" si="5"/>
        <v>-52.73149222664203</v>
      </c>
      <c r="P13" s="6"/>
      <c r="Q13" s="33"/>
    </row>
    <row r="14" spans="1:17" ht="12.75">
      <c r="A14" s="3"/>
      <c r="B14" s="29" t="s">
        <v>21</v>
      </c>
      <c r="C14" s="63">
        <v>118908000</v>
      </c>
      <c r="D14" s="64">
        <v>49704866</v>
      </c>
      <c r="E14" s="65">
        <f t="shared" si="0"/>
        <v>-69203134</v>
      </c>
      <c r="F14" s="63">
        <v>128688000</v>
      </c>
      <c r="G14" s="64">
        <v>51011603</v>
      </c>
      <c r="H14" s="65">
        <f t="shared" si="1"/>
        <v>-77676397</v>
      </c>
      <c r="I14" s="65">
        <v>52382603</v>
      </c>
      <c r="J14" s="30">
        <f t="shared" si="2"/>
        <v>-58.198888216099846</v>
      </c>
      <c r="K14" s="31">
        <f t="shared" si="3"/>
        <v>-60.36024881884868</v>
      </c>
      <c r="L14" s="84">
        <v>-27795813</v>
      </c>
      <c r="M14" s="85">
        <v>-34778792</v>
      </c>
      <c r="N14" s="32">
        <f t="shared" si="4"/>
        <v>248.9696343834231</v>
      </c>
      <c r="O14" s="31">
        <f t="shared" si="5"/>
        <v>223.3441489284619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-27795813</v>
      </c>
      <c r="M15" s="85">
        <v>-34778792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398132000</v>
      </c>
      <c r="D16" s="64">
        <v>327136832</v>
      </c>
      <c r="E16" s="65">
        <f t="shared" si="0"/>
        <v>-70995168</v>
      </c>
      <c r="F16" s="63">
        <v>432373000</v>
      </c>
      <c r="G16" s="64">
        <v>373077000</v>
      </c>
      <c r="H16" s="65">
        <f t="shared" si="1"/>
        <v>-59296000</v>
      </c>
      <c r="I16" s="65">
        <v>425938000</v>
      </c>
      <c r="J16" s="30">
        <f t="shared" si="2"/>
        <v>-17.832067756422493</v>
      </c>
      <c r="K16" s="31">
        <f t="shared" si="3"/>
        <v>-13.71408482953376</v>
      </c>
      <c r="L16" s="84">
        <v>-27795813</v>
      </c>
      <c r="M16" s="85">
        <v>-34778792</v>
      </c>
      <c r="N16" s="32">
        <f t="shared" si="4"/>
        <v>255.41677086401467</v>
      </c>
      <c r="O16" s="31">
        <f t="shared" si="5"/>
        <v>170.49470838435101</v>
      </c>
      <c r="P16" s="6"/>
      <c r="Q16" s="33"/>
    </row>
    <row r="17" spans="1:17" ht="12.75">
      <c r="A17" s="3"/>
      <c r="B17" s="29" t="s">
        <v>23</v>
      </c>
      <c r="C17" s="63">
        <v>220270156</v>
      </c>
      <c r="D17" s="64">
        <v>309461528</v>
      </c>
      <c r="E17" s="65">
        <f t="shared" si="0"/>
        <v>89191372</v>
      </c>
      <c r="F17" s="63">
        <v>238782174</v>
      </c>
      <c r="G17" s="64">
        <v>322636403</v>
      </c>
      <c r="H17" s="65">
        <f t="shared" si="1"/>
        <v>83854229</v>
      </c>
      <c r="I17" s="65">
        <v>334800283</v>
      </c>
      <c r="J17" s="42">
        <f t="shared" si="2"/>
        <v>40.49180952139517</v>
      </c>
      <c r="K17" s="31">
        <f t="shared" si="3"/>
        <v>35.11745772111112</v>
      </c>
      <c r="L17" s="88">
        <v>-27795813</v>
      </c>
      <c r="M17" s="85">
        <v>-34778792</v>
      </c>
      <c r="N17" s="32">
        <f t="shared" si="4"/>
        <v>-320.88060169349967</v>
      </c>
      <c r="O17" s="31">
        <f t="shared" si="5"/>
        <v>-241.1073650861709</v>
      </c>
      <c r="P17" s="6"/>
      <c r="Q17" s="33"/>
    </row>
    <row r="18" spans="1:17" ht="16.5">
      <c r="A18" s="3"/>
      <c r="B18" s="34" t="s">
        <v>24</v>
      </c>
      <c r="C18" s="66">
        <v>937354256</v>
      </c>
      <c r="D18" s="67">
        <v>909558443</v>
      </c>
      <c r="E18" s="68">
        <f t="shared" si="0"/>
        <v>-27795813</v>
      </c>
      <c r="F18" s="66">
        <v>1017207974</v>
      </c>
      <c r="G18" s="67">
        <v>982429182</v>
      </c>
      <c r="H18" s="68">
        <f t="shared" si="1"/>
        <v>-34778792</v>
      </c>
      <c r="I18" s="68">
        <v>1064309021</v>
      </c>
      <c r="J18" s="43">
        <f t="shared" si="2"/>
        <v>-2.9653477137463384</v>
      </c>
      <c r="K18" s="36">
        <f t="shared" si="3"/>
        <v>-3.4190443733190787</v>
      </c>
      <c r="L18" s="89">
        <v>-27795813</v>
      </c>
      <c r="M18" s="87">
        <v>-34778792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-88472056</v>
      </c>
      <c r="D19" s="73">
        <v>-82331247</v>
      </c>
      <c r="E19" s="74">
        <f t="shared" si="0"/>
        <v>6140809</v>
      </c>
      <c r="F19" s="75">
        <v>-104859824</v>
      </c>
      <c r="G19" s="76">
        <v>-69269556</v>
      </c>
      <c r="H19" s="77">
        <f t="shared" si="1"/>
        <v>35590268</v>
      </c>
      <c r="I19" s="77">
        <v>-27916287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930000</v>
      </c>
      <c r="M22" s="85">
        <v>25320000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18000000</v>
      </c>
      <c r="E23" s="65">
        <f t="shared" si="0"/>
        <v>18000000</v>
      </c>
      <c r="F23" s="63">
        <v>0</v>
      </c>
      <c r="G23" s="64">
        <v>15000000</v>
      </c>
      <c r="H23" s="65">
        <f t="shared" si="1"/>
        <v>15000000</v>
      </c>
      <c r="I23" s="65">
        <v>11000000</v>
      </c>
      <c r="J23" s="30">
        <f t="shared" si="2"/>
        <v>0</v>
      </c>
      <c r="K23" s="31">
        <f t="shared" si="3"/>
        <v>0</v>
      </c>
      <c r="L23" s="84">
        <v>930000</v>
      </c>
      <c r="M23" s="85">
        <v>25320000</v>
      </c>
      <c r="N23" s="32">
        <f t="shared" si="4"/>
        <v>1935.483870967742</v>
      </c>
      <c r="O23" s="31">
        <f t="shared" si="5"/>
        <v>59.241706161137444</v>
      </c>
      <c r="P23" s="6"/>
      <c r="Q23" s="33"/>
    </row>
    <row r="24" spans="1:17" ht="12.75">
      <c r="A24" s="7"/>
      <c r="B24" s="29" t="s">
        <v>29</v>
      </c>
      <c r="C24" s="63">
        <v>68521800</v>
      </c>
      <c r="D24" s="64">
        <v>51451800</v>
      </c>
      <c r="E24" s="65">
        <f t="shared" si="0"/>
        <v>-17070000</v>
      </c>
      <c r="F24" s="63">
        <v>74098850</v>
      </c>
      <c r="G24" s="64">
        <v>84418850</v>
      </c>
      <c r="H24" s="65">
        <f t="shared" si="1"/>
        <v>10320000</v>
      </c>
      <c r="I24" s="65">
        <v>95736300</v>
      </c>
      <c r="J24" s="30">
        <f t="shared" si="2"/>
        <v>-24.911779900703134</v>
      </c>
      <c r="K24" s="31">
        <f t="shared" si="3"/>
        <v>13.927341652400813</v>
      </c>
      <c r="L24" s="84">
        <v>930000</v>
      </c>
      <c r="M24" s="85">
        <v>25320000</v>
      </c>
      <c r="N24" s="32">
        <f t="shared" si="4"/>
        <v>-1835.483870967742</v>
      </c>
      <c r="O24" s="31">
        <f t="shared" si="5"/>
        <v>40.758293838862556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930000</v>
      </c>
      <c r="M25" s="85">
        <v>25320000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68521800</v>
      </c>
      <c r="D26" s="67">
        <v>69451800</v>
      </c>
      <c r="E26" s="68">
        <f t="shared" si="0"/>
        <v>930000</v>
      </c>
      <c r="F26" s="66">
        <v>74098850</v>
      </c>
      <c r="G26" s="67">
        <v>99418850</v>
      </c>
      <c r="H26" s="68">
        <f t="shared" si="1"/>
        <v>25320000</v>
      </c>
      <c r="I26" s="68">
        <v>106736300</v>
      </c>
      <c r="J26" s="43">
        <f t="shared" si="2"/>
        <v>1.3572322968748631</v>
      </c>
      <c r="K26" s="36">
        <f t="shared" si="3"/>
        <v>34.17057079833223</v>
      </c>
      <c r="L26" s="89">
        <v>930000</v>
      </c>
      <c r="M26" s="87">
        <v>25320000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55401800</v>
      </c>
      <c r="D28" s="64">
        <v>10075800</v>
      </c>
      <c r="E28" s="65">
        <f t="shared" si="0"/>
        <v>-45326000</v>
      </c>
      <c r="F28" s="63">
        <v>58418850</v>
      </c>
      <c r="G28" s="64">
        <v>10226400</v>
      </c>
      <c r="H28" s="65">
        <f t="shared" si="1"/>
        <v>-48192450</v>
      </c>
      <c r="I28" s="65">
        <v>11883200</v>
      </c>
      <c r="J28" s="30">
        <f t="shared" si="2"/>
        <v>-81.81322628506655</v>
      </c>
      <c r="K28" s="31">
        <f t="shared" si="3"/>
        <v>-82.49469135390375</v>
      </c>
      <c r="L28" s="84">
        <v>930000</v>
      </c>
      <c r="M28" s="85">
        <v>25320000</v>
      </c>
      <c r="N28" s="32">
        <f t="shared" si="4"/>
        <v>-4873.763440860214</v>
      </c>
      <c r="O28" s="31">
        <f t="shared" si="5"/>
        <v>-190.3335308056872</v>
      </c>
      <c r="P28" s="6"/>
      <c r="Q28" s="33"/>
    </row>
    <row r="29" spans="1:17" ht="12.75">
      <c r="A29" s="7"/>
      <c r="B29" s="29" t="s">
        <v>33</v>
      </c>
      <c r="C29" s="63">
        <v>11120000</v>
      </c>
      <c r="D29" s="64">
        <v>10050000</v>
      </c>
      <c r="E29" s="65">
        <f t="shared" si="0"/>
        <v>-1070000</v>
      </c>
      <c r="F29" s="63">
        <v>13680000</v>
      </c>
      <c r="G29" s="64">
        <v>11000000</v>
      </c>
      <c r="H29" s="65">
        <f t="shared" si="1"/>
        <v>-2680000</v>
      </c>
      <c r="I29" s="65">
        <v>12000000</v>
      </c>
      <c r="J29" s="30">
        <f t="shared" si="2"/>
        <v>-9.622302158273381</v>
      </c>
      <c r="K29" s="31">
        <f t="shared" si="3"/>
        <v>-19.5906432748538</v>
      </c>
      <c r="L29" s="84">
        <v>930000</v>
      </c>
      <c r="M29" s="85">
        <v>25320000</v>
      </c>
      <c r="N29" s="32">
        <f t="shared" si="4"/>
        <v>-115.05376344086022</v>
      </c>
      <c r="O29" s="31">
        <f t="shared" si="5"/>
        <v>-10.584518167456556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930000</v>
      </c>
      <c r="M30" s="85">
        <v>25320000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2000000</v>
      </c>
      <c r="D31" s="64">
        <v>0</v>
      </c>
      <c r="E31" s="65">
        <f t="shared" si="0"/>
        <v>-2000000</v>
      </c>
      <c r="F31" s="63">
        <v>2000000</v>
      </c>
      <c r="G31" s="64">
        <v>0</v>
      </c>
      <c r="H31" s="65">
        <f t="shared" si="1"/>
        <v>-2000000</v>
      </c>
      <c r="I31" s="65">
        <v>0</v>
      </c>
      <c r="J31" s="30">
        <f t="shared" si="2"/>
        <v>-100</v>
      </c>
      <c r="K31" s="31">
        <f t="shared" si="3"/>
        <v>-100</v>
      </c>
      <c r="L31" s="84">
        <v>930000</v>
      </c>
      <c r="M31" s="85">
        <v>25320000</v>
      </c>
      <c r="N31" s="32">
        <f t="shared" si="4"/>
        <v>-215.0537634408602</v>
      </c>
      <c r="O31" s="31">
        <f t="shared" si="5"/>
        <v>-7.898894154818326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49326000</v>
      </c>
      <c r="E32" s="65">
        <f t="shared" si="0"/>
        <v>49326000</v>
      </c>
      <c r="F32" s="63">
        <v>0</v>
      </c>
      <c r="G32" s="64">
        <v>78192450</v>
      </c>
      <c r="H32" s="65">
        <f t="shared" si="1"/>
        <v>78192450</v>
      </c>
      <c r="I32" s="65">
        <v>82853100</v>
      </c>
      <c r="J32" s="30">
        <f t="shared" si="2"/>
        <v>0</v>
      </c>
      <c r="K32" s="31">
        <f t="shared" si="3"/>
        <v>0</v>
      </c>
      <c r="L32" s="84">
        <v>930000</v>
      </c>
      <c r="M32" s="85">
        <v>25320000</v>
      </c>
      <c r="N32" s="32">
        <f t="shared" si="4"/>
        <v>5303.870967741936</v>
      </c>
      <c r="O32" s="31">
        <f t="shared" si="5"/>
        <v>308.81694312796213</v>
      </c>
      <c r="P32" s="6"/>
      <c r="Q32" s="33"/>
    </row>
    <row r="33" spans="1:17" ht="17.25" thickBot="1">
      <c r="A33" s="7"/>
      <c r="B33" s="57" t="s">
        <v>37</v>
      </c>
      <c r="C33" s="81">
        <v>68521800</v>
      </c>
      <c r="D33" s="82">
        <v>69451800</v>
      </c>
      <c r="E33" s="83">
        <f t="shared" si="0"/>
        <v>930000</v>
      </c>
      <c r="F33" s="81">
        <v>74098850</v>
      </c>
      <c r="G33" s="82">
        <v>99418850</v>
      </c>
      <c r="H33" s="83">
        <f t="shared" si="1"/>
        <v>25320000</v>
      </c>
      <c r="I33" s="83">
        <v>106736300</v>
      </c>
      <c r="J33" s="58">
        <f t="shared" si="2"/>
        <v>1.3572322968748631</v>
      </c>
      <c r="K33" s="59">
        <f t="shared" si="3"/>
        <v>34.17057079833223</v>
      </c>
      <c r="L33" s="96">
        <v>930000</v>
      </c>
      <c r="M33" s="97">
        <v>25320000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19291720</v>
      </c>
      <c r="D8" s="64">
        <v>31206024</v>
      </c>
      <c r="E8" s="65">
        <f>($D8-$C8)</f>
        <v>11914304</v>
      </c>
      <c r="F8" s="63">
        <v>20333473</v>
      </c>
      <c r="G8" s="64">
        <v>32891148</v>
      </c>
      <c r="H8" s="65">
        <f>($G8-$F8)</f>
        <v>12557675</v>
      </c>
      <c r="I8" s="65">
        <v>34667268</v>
      </c>
      <c r="J8" s="30">
        <f>IF($C8=0,0,($E8/$C8)*100)</f>
        <v>61.75864049447121</v>
      </c>
      <c r="K8" s="31">
        <f>IF($F8=0,0,($H8/$F8)*100)</f>
        <v>61.75863316610989</v>
      </c>
      <c r="L8" s="84">
        <v>-46597134</v>
      </c>
      <c r="M8" s="85">
        <v>-52645905</v>
      </c>
      <c r="N8" s="32">
        <f>IF($L8=0,0,($E8/$L8)*100)</f>
        <v>-25.568748498566457</v>
      </c>
      <c r="O8" s="31">
        <f>IF($M8=0,0,($H8/$M8)*100)</f>
        <v>-23.85308980821965</v>
      </c>
      <c r="P8" s="6"/>
      <c r="Q8" s="33"/>
    </row>
    <row r="9" spans="1:17" ht="12.75">
      <c r="A9" s="3"/>
      <c r="B9" s="29" t="s">
        <v>16</v>
      </c>
      <c r="C9" s="63">
        <v>99961038</v>
      </c>
      <c r="D9" s="64">
        <v>39296088</v>
      </c>
      <c r="E9" s="65">
        <f>($D9-$C9)</f>
        <v>-60664950</v>
      </c>
      <c r="F9" s="63">
        <v>105458895</v>
      </c>
      <c r="G9" s="64">
        <v>41418084</v>
      </c>
      <c r="H9" s="65">
        <f>($G9-$F9)</f>
        <v>-64040811</v>
      </c>
      <c r="I9" s="65">
        <v>43654644</v>
      </c>
      <c r="J9" s="30">
        <f>IF($C9=0,0,($E9/$C9)*100)</f>
        <v>-60.68859549057504</v>
      </c>
      <c r="K9" s="31">
        <f>IF($F9=0,0,($H9/$F9)*100)</f>
        <v>-60.72585057903366</v>
      </c>
      <c r="L9" s="84">
        <v>-46597134</v>
      </c>
      <c r="M9" s="85">
        <v>-52645905</v>
      </c>
      <c r="N9" s="32">
        <f>IF($L9=0,0,($E9/$L9)*100)</f>
        <v>130.1903031203593</v>
      </c>
      <c r="O9" s="31">
        <f>IF($M9=0,0,($H9/$M9)*100)</f>
        <v>121.6444298944049</v>
      </c>
      <c r="P9" s="6"/>
      <c r="Q9" s="33"/>
    </row>
    <row r="10" spans="1:17" ht="12.75">
      <c r="A10" s="3"/>
      <c r="B10" s="29" t="s">
        <v>17</v>
      </c>
      <c r="C10" s="63">
        <v>101678324</v>
      </c>
      <c r="D10" s="64">
        <v>103831836</v>
      </c>
      <c r="E10" s="65">
        <f aca="true" t="shared" si="0" ref="E10:E33">($D10-$C10)</f>
        <v>2153512</v>
      </c>
      <c r="F10" s="63">
        <v>110601521</v>
      </c>
      <c r="G10" s="64">
        <v>109438752</v>
      </c>
      <c r="H10" s="65">
        <f aca="true" t="shared" si="1" ref="H10:H33">($G10-$F10)</f>
        <v>-1162769</v>
      </c>
      <c r="I10" s="65">
        <v>115348428</v>
      </c>
      <c r="J10" s="30">
        <f aca="true" t="shared" si="2" ref="J10:J33">IF($C10=0,0,($E10/$C10)*100)</f>
        <v>2.1179656737851027</v>
      </c>
      <c r="K10" s="31">
        <f aca="true" t="shared" si="3" ref="K10:K33">IF($F10=0,0,($H10/$F10)*100)</f>
        <v>-1.0513137518244438</v>
      </c>
      <c r="L10" s="84">
        <v>-46597134</v>
      </c>
      <c r="M10" s="85">
        <v>-52645905</v>
      </c>
      <c r="N10" s="32">
        <f aca="true" t="shared" si="4" ref="N10:N33">IF($L10=0,0,($E10/$L10)*100)</f>
        <v>-4.621554621792834</v>
      </c>
      <c r="O10" s="31">
        <f aca="true" t="shared" si="5" ref="O10:O33">IF($M10=0,0,($H10/$M10)*100)</f>
        <v>2.2086599138147593</v>
      </c>
      <c r="P10" s="6"/>
      <c r="Q10" s="33"/>
    </row>
    <row r="11" spans="1:17" ht="16.5">
      <c r="A11" s="7"/>
      <c r="B11" s="34" t="s">
        <v>18</v>
      </c>
      <c r="C11" s="66">
        <v>220931082</v>
      </c>
      <c r="D11" s="67">
        <v>174333948</v>
      </c>
      <c r="E11" s="68">
        <f t="shared" si="0"/>
        <v>-46597134</v>
      </c>
      <c r="F11" s="66">
        <v>236393889</v>
      </c>
      <c r="G11" s="67">
        <v>183747984</v>
      </c>
      <c r="H11" s="68">
        <f t="shared" si="1"/>
        <v>-52645905</v>
      </c>
      <c r="I11" s="68">
        <v>193670340</v>
      </c>
      <c r="J11" s="35">
        <f t="shared" si="2"/>
        <v>-21.09125324430358</v>
      </c>
      <c r="K11" s="36">
        <f t="shared" si="3"/>
        <v>-22.270417066491934</v>
      </c>
      <c r="L11" s="86">
        <v>-46597134</v>
      </c>
      <c r="M11" s="87">
        <v>-52645905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58866784</v>
      </c>
      <c r="D13" s="64">
        <v>51048384</v>
      </c>
      <c r="E13" s="65">
        <f t="shared" si="0"/>
        <v>-7818400</v>
      </c>
      <c r="F13" s="63">
        <v>62186777</v>
      </c>
      <c r="G13" s="64">
        <v>53805024</v>
      </c>
      <c r="H13" s="65">
        <f t="shared" si="1"/>
        <v>-8381753</v>
      </c>
      <c r="I13" s="65">
        <v>56710440</v>
      </c>
      <c r="J13" s="30">
        <f t="shared" si="2"/>
        <v>-13.28151373107116</v>
      </c>
      <c r="K13" s="31">
        <f t="shared" si="3"/>
        <v>-13.478352479981396</v>
      </c>
      <c r="L13" s="84">
        <v>-88538698</v>
      </c>
      <c r="M13" s="85">
        <v>-93404422</v>
      </c>
      <c r="N13" s="32">
        <f t="shared" si="4"/>
        <v>8.830489013967654</v>
      </c>
      <c r="O13" s="31">
        <f t="shared" si="5"/>
        <v>8.973614760979947</v>
      </c>
      <c r="P13" s="6"/>
      <c r="Q13" s="33"/>
    </row>
    <row r="14" spans="1:17" ht="12.75">
      <c r="A14" s="3"/>
      <c r="B14" s="29" t="s">
        <v>21</v>
      </c>
      <c r="C14" s="63">
        <v>36089339</v>
      </c>
      <c r="D14" s="64">
        <v>23954076</v>
      </c>
      <c r="E14" s="65">
        <f t="shared" si="0"/>
        <v>-12135263</v>
      </c>
      <c r="F14" s="63">
        <v>36089339</v>
      </c>
      <c r="G14" s="64">
        <v>25247592</v>
      </c>
      <c r="H14" s="65">
        <f t="shared" si="1"/>
        <v>-10841747</v>
      </c>
      <c r="I14" s="65">
        <v>26610972</v>
      </c>
      <c r="J14" s="30">
        <f t="shared" si="2"/>
        <v>-33.62561724945974</v>
      </c>
      <c r="K14" s="31">
        <f t="shared" si="3"/>
        <v>-30.04141195270991</v>
      </c>
      <c r="L14" s="84">
        <v>-88538698</v>
      </c>
      <c r="M14" s="85">
        <v>-93404422</v>
      </c>
      <c r="N14" s="32">
        <f t="shared" si="4"/>
        <v>13.706168346862297</v>
      </c>
      <c r="O14" s="31">
        <f t="shared" si="5"/>
        <v>11.607316621476443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-88538698</v>
      </c>
      <c r="M15" s="85">
        <v>-93404422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69286042</v>
      </c>
      <c r="D16" s="64">
        <v>9612480</v>
      </c>
      <c r="E16" s="65">
        <f t="shared" si="0"/>
        <v>-59673562</v>
      </c>
      <c r="F16" s="63">
        <v>76702740</v>
      </c>
      <c r="G16" s="64">
        <v>10131552</v>
      </c>
      <c r="H16" s="65">
        <f t="shared" si="1"/>
        <v>-66571188</v>
      </c>
      <c r="I16" s="65">
        <v>10678656</v>
      </c>
      <c r="J16" s="30">
        <f t="shared" si="2"/>
        <v>-86.12638314655065</v>
      </c>
      <c r="K16" s="31">
        <f t="shared" si="3"/>
        <v>-86.79114722629204</v>
      </c>
      <c r="L16" s="84">
        <v>-88538698</v>
      </c>
      <c r="M16" s="85">
        <v>-93404422</v>
      </c>
      <c r="N16" s="32">
        <f t="shared" si="4"/>
        <v>67.39828272604595</v>
      </c>
      <c r="O16" s="31">
        <f t="shared" si="5"/>
        <v>71.27198752966963</v>
      </c>
      <c r="P16" s="6"/>
      <c r="Q16" s="33"/>
    </row>
    <row r="17" spans="1:17" ht="12.75">
      <c r="A17" s="3"/>
      <c r="B17" s="29" t="s">
        <v>23</v>
      </c>
      <c r="C17" s="63">
        <v>70454901</v>
      </c>
      <c r="D17" s="64">
        <v>61543428</v>
      </c>
      <c r="E17" s="65">
        <f t="shared" si="0"/>
        <v>-8911473</v>
      </c>
      <c r="F17" s="63">
        <v>72476490</v>
      </c>
      <c r="G17" s="64">
        <v>64866756</v>
      </c>
      <c r="H17" s="65">
        <f t="shared" si="1"/>
        <v>-7609734</v>
      </c>
      <c r="I17" s="65">
        <v>68369568</v>
      </c>
      <c r="J17" s="42">
        <f t="shared" si="2"/>
        <v>-12.648478492645957</v>
      </c>
      <c r="K17" s="31">
        <f t="shared" si="3"/>
        <v>-10.499589591052217</v>
      </c>
      <c r="L17" s="88">
        <v>-88538698</v>
      </c>
      <c r="M17" s="85">
        <v>-93404422</v>
      </c>
      <c r="N17" s="32">
        <f t="shared" si="4"/>
        <v>10.06505991312409</v>
      </c>
      <c r="O17" s="31">
        <f t="shared" si="5"/>
        <v>8.147081087873977</v>
      </c>
      <c r="P17" s="6"/>
      <c r="Q17" s="33"/>
    </row>
    <row r="18" spans="1:17" ht="16.5">
      <c r="A18" s="3"/>
      <c r="B18" s="34" t="s">
        <v>24</v>
      </c>
      <c r="C18" s="66">
        <v>234697066</v>
      </c>
      <c r="D18" s="67">
        <v>146158368</v>
      </c>
      <c r="E18" s="68">
        <f t="shared" si="0"/>
        <v>-88538698</v>
      </c>
      <c r="F18" s="66">
        <v>247455346</v>
      </c>
      <c r="G18" s="67">
        <v>154050924</v>
      </c>
      <c r="H18" s="68">
        <f t="shared" si="1"/>
        <v>-93404422</v>
      </c>
      <c r="I18" s="68">
        <v>162369636</v>
      </c>
      <c r="J18" s="43">
        <f t="shared" si="2"/>
        <v>-37.72467185422761</v>
      </c>
      <c r="K18" s="36">
        <f t="shared" si="3"/>
        <v>-37.74597053967062</v>
      </c>
      <c r="L18" s="89">
        <v>-88538698</v>
      </c>
      <c r="M18" s="87">
        <v>-93404422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-13765984</v>
      </c>
      <c r="D19" s="73">
        <v>28175580</v>
      </c>
      <c r="E19" s="74">
        <f t="shared" si="0"/>
        <v>41941564</v>
      </c>
      <c r="F19" s="75">
        <v>-11061457</v>
      </c>
      <c r="G19" s="76">
        <v>29697060</v>
      </c>
      <c r="H19" s="77">
        <f t="shared" si="1"/>
        <v>40758517</v>
      </c>
      <c r="I19" s="77">
        <v>31300704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-25555200</v>
      </c>
      <c r="M22" s="85">
        <v>-35307500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-25555200</v>
      </c>
      <c r="M23" s="85">
        <v>-35307500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25555200</v>
      </c>
      <c r="D24" s="64">
        <v>0</v>
      </c>
      <c r="E24" s="65">
        <f t="shared" si="0"/>
        <v>-25555200</v>
      </c>
      <c r="F24" s="63">
        <v>35307500</v>
      </c>
      <c r="G24" s="64">
        <v>0</v>
      </c>
      <c r="H24" s="65">
        <f t="shared" si="1"/>
        <v>-35307500</v>
      </c>
      <c r="I24" s="65">
        <v>0</v>
      </c>
      <c r="J24" s="30">
        <f t="shared" si="2"/>
        <v>-100</v>
      </c>
      <c r="K24" s="31">
        <f t="shared" si="3"/>
        <v>-100</v>
      </c>
      <c r="L24" s="84">
        <v>-25555200</v>
      </c>
      <c r="M24" s="85">
        <v>-35307500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-25555200</v>
      </c>
      <c r="M25" s="85">
        <v>-35307500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25555200</v>
      </c>
      <c r="D26" s="67">
        <v>0</v>
      </c>
      <c r="E26" s="68">
        <f t="shared" si="0"/>
        <v>-25555200</v>
      </c>
      <c r="F26" s="66">
        <v>35307500</v>
      </c>
      <c r="G26" s="67">
        <v>0</v>
      </c>
      <c r="H26" s="68">
        <f t="shared" si="1"/>
        <v>-35307500</v>
      </c>
      <c r="I26" s="68">
        <v>0</v>
      </c>
      <c r="J26" s="43">
        <f t="shared" si="2"/>
        <v>-100</v>
      </c>
      <c r="K26" s="36">
        <f t="shared" si="3"/>
        <v>-100</v>
      </c>
      <c r="L26" s="89">
        <v>-25555200</v>
      </c>
      <c r="M26" s="87">
        <v>-35307500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17875200</v>
      </c>
      <c r="D28" s="64">
        <v>0</v>
      </c>
      <c r="E28" s="65">
        <f t="shared" si="0"/>
        <v>-17875200</v>
      </c>
      <c r="F28" s="63">
        <v>18667500</v>
      </c>
      <c r="G28" s="64">
        <v>0</v>
      </c>
      <c r="H28" s="65">
        <f t="shared" si="1"/>
        <v>-18667500</v>
      </c>
      <c r="I28" s="65">
        <v>0</v>
      </c>
      <c r="J28" s="30">
        <f t="shared" si="2"/>
        <v>-100</v>
      </c>
      <c r="K28" s="31">
        <f t="shared" si="3"/>
        <v>-100</v>
      </c>
      <c r="L28" s="84">
        <v>110319996</v>
      </c>
      <c r="M28" s="85">
        <v>78359992</v>
      </c>
      <c r="N28" s="32">
        <f t="shared" si="4"/>
        <v>-16.2030462727718</v>
      </c>
      <c r="O28" s="31">
        <f t="shared" si="5"/>
        <v>-23.822743626620074</v>
      </c>
      <c r="P28" s="6"/>
      <c r="Q28" s="33"/>
    </row>
    <row r="29" spans="1:17" ht="12.75">
      <c r="A29" s="7"/>
      <c r="B29" s="29" t="s">
        <v>33</v>
      </c>
      <c r="C29" s="63">
        <v>7680000</v>
      </c>
      <c r="D29" s="64">
        <v>0</v>
      </c>
      <c r="E29" s="65">
        <f t="shared" si="0"/>
        <v>-7680000</v>
      </c>
      <c r="F29" s="63">
        <v>16640000</v>
      </c>
      <c r="G29" s="64">
        <v>0</v>
      </c>
      <c r="H29" s="65">
        <f t="shared" si="1"/>
        <v>-16640000</v>
      </c>
      <c r="I29" s="65">
        <v>0</v>
      </c>
      <c r="J29" s="30">
        <f t="shared" si="2"/>
        <v>-100</v>
      </c>
      <c r="K29" s="31">
        <f t="shared" si="3"/>
        <v>-100</v>
      </c>
      <c r="L29" s="84">
        <v>110319996</v>
      </c>
      <c r="M29" s="85">
        <v>78359992</v>
      </c>
      <c r="N29" s="32">
        <f t="shared" si="4"/>
        <v>-6.961566604842879</v>
      </c>
      <c r="O29" s="31">
        <f t="shared" si="5"/>
        <v>-21.235326312948068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110319996</v>
      </c>
      <c r="M30" s="85">
        <v>78359992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110319996</v>
      </c>
      <c r="M31" s="85">
        <v>78359992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0</v>
      </c>
      <c r="D32" s="64">
        <v>135875196</v>
      </c>
      <c r="E32" s="65">
        <f t="shared" si="0"/>
        <v>135875196</v>
      </c>
      <c r="F32" s="63">
        <v>0</v>
      </c>
      <c r="G32" s="64">
        <v>113667492</v>
      </c>
      <c r="H32" s="65">
        <f t="shared" si="1"/>
        <v>113667492</v>
      </c>
      <c r="I32" s="65">
        <v>119807496</v>
      </c>
      <c r="J32" s="30">
        <f t="shared" si="2"/>
        <v>0</v>
      </c>
      <c r="K32" s="31">
        <f t="shared" si="3"/>
        <v>0</v>
      </c>
      <c r="L32" s="84">
        <v>110319996</v>
      </c>
      <c r="M32" s="85">
        <v>78359992</v>
      </c>
      <c r="N32" s="32">
        <f t="shared" si="4"/>
        <v>123.16461287761469</v>
      </c>
      <c r="O32" s="31">
        <f t="shared" si="5"/>
        <v>145.05806993956813</v>
      </c>
      <c r="P32" s="6"/>
      <c r="Q32" s="33"/>
    </row>
    <row r="33" spans="1:17" ht="17.25" thickBot="1">
      <c r="A33" s="7"/>
      <c r="B33" s="57" t="s">
        <v>37</v>
      </c>
      <c r="C33" s="81">
        <v>25555200</v>
      </c>
      <c r="D33" s="82">
        <v>135875196</v>
      </c>
      <c r="E33" s="83">
        <f t="shared" si="0"/>
        <v>110319996</v>
      </c>
      <c r="F33" s="81">
        <v>35307500</v>
      </c>
      <c r="G33" s="82">
        <v>113667492</v>
      </c>
      <c r="H33" s="83">
        <f t="shared" si="1"/>
        <v>78359992</v>
      </c>
      <c r="I33" s="83">
        <v>119807496</v>
      </c>
      <c r="J33" s="58">
        <f t="shared" si="2"/>
        <v>431.6929470323065</v>
      </c>
      <c r="K33" s="59">
        <f t="shared" si="3"/>
        <v>221.93582666572257</v>
      </c>
      <c r="L33" s="96">
        <v>110319996</v>
      </c>
      <c r="M33" s="97">
        <v>78359992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368329164</v>
      </c>
      <c r="D8" s="64">
        <v>311419665</v>
      </c>
      <c r="E8" s="65">
        <f>($D8-$C8)</f>
        <v>-56909499</v>
      </c>
      <c r="F8" s="63">
        <v>386745612</v>
      </c>
      <c r="G8" s="64">
        <v>327613488</v>
      </c>
      <c r="H8" s="65">
        <f>($G8-$F8)</f>
        <v>-59132124</v>
      </c>
      <c r="I8" s="65">
        <v>344649390</v>
      </c>
      <c r="J8" s="30">
        <f>IF($C8=0,0,($E8/$C8)*100)</f>
        <v>-15.450717608665926</v>
      </c>
      <c r="K8" s="31">
        <f>IF($F8=0,0,($H8/$F8)*100)</f>
        <v>-15.289669013749535</v>
      </c>
      <c r="L8" s="84">
        <v>160331192</v>
      </c>
      <c r="M8" s="85">
        <v>172349699</v>
      </c>
      <c r="N8" s="32">
        <f>IF($L8=0,0,($E8/$L8)*100)</f>
        <v>-35.49496407411479</v>
      </c>
      <c r="O8" s="31">
        <f>IF($M8=0,0,($H8/$M8)*100)</f>
        <v>-34.30938629025398</v>
      </c>
      <c r="P8" s="6"/>
      <c r="Q8" s="33"/>
    </row>
    <row r="9" spans="1:17" ht="12.75">
      <c r="A9" s="3"/>
      <c r="B9" s="29" t="s">
        <v>16</v>
      </c>
      <c r="C9" s="63">
        <v>1122676156</v>
      </c>
      <c r="D9" s="64">
        <v>1208774113</v>
      </c>
      <c r="E9" s="65">
        <f>($D9-$C9)</f>
        <v>86097957</v>
      </c>
      <c r="F9" s="63">
        <v>1178809946</v>
      </c>
      <c r="G9" s="64">
        <v>1271630367</v>
      </c>
      <c r="H9" s="65">
        <f>($G9-$F9)</f>
        <v>92820421</v>
      </c>
      <c r="I9" s="65">
        <v>1337755149</v>
      </c>
      <c r="J9" s="30">
        <f>IF($C9=0,0,($E9/$C9)*100)</f>
        <v>7.668993105434761</v>
      </c>
      <c r="K9" s="31">
        <f>IF($F9=0,0,($H9/$F9)*100)</f>
        <v>7.874078541240948</v>
      </c>
      <c r="L9" s="84">
        <v>160331192</v>
      </c>
      <c r="M9" s="85">
        <v>172349699</v>
      </c>
      <c r="N9" s="32">
        <f>IF($L9=0,0,($E9/$L9)*100)</f>
        <v>53.70006667199231</v>
      </c>
      <c r="O9" s="31">
        <f>IF($M9=0,0,($H9/$M9)*100)</f>
        <v>53.85586487157138</v>
      </c>
      <c r="P9" s="6"/>
      <c r="Q9" s="33"/>
    </row>
    <row r="10" spans="1:17" ht="12.75">
      <c r="A10" s="3"/>
      <c r="B10" s="29" t="s">
        <v>17</v>
      </c>
      <c r="C10" s="63">
        <v>349589232</v>
      </c>
      <c r="D10" s="64">
        <v>480731966</v>
      </c>
      <c r="E10" s="65">
        <f aca="true" t="shared" si="0" ref="E10:E33">($D10-$C10)</f>
        <v>131142734</v>
      </c>
      <c r="F10" s="63">
        <v>367068624</v>
      </c>
      <c r="G10" s="64">
        <v>505730026</v>
      </c>
      <c r="H10" s="65">
        <f aca="true" t="shared" si="1" ref="H10:H33">($G10-$F10)</f>
        <v>138661402</v>
      </c>
      <c r="I10" s="65">
        <v>532027992</v>
      </c>
      <c r="J10" s="30">
        <f aca="true" t="shared" si="2" ref="J10:J33">IF($C10=0,0,($E10/$C10)*100)</f>
        <v>37.51337913062494</v>
      </c>
      <c r="K10" s="31">
        <f aca="true" t="shared" si="3" ref="K10:K33">IF($F10=0,0,($H10/$F10)*100)</f>
        <v>37.77533489214812</v>
      </c>
      <c r="L10" s="84">
        <v>160331192</v>
      </c>
      <c r="M10" s="85">
        <v>172349699</v>
      </c>
      <c r="N10" s="32">
        <f aca="true" t="shared" si="4" ref="N10:N33">IF($L10=0,0,($E10/$L10)*100)</f>
        <v>81.79489740212247</v>
      </c>
      <c r="O10" s="31">
        <f aca="true" t="shared" si="5" ref="O10:O33">IF($M10=0,0,($H10/$M10)*100)</f>
        <v>80.45352141868261</v>
      </c>
      <c r="P10" s="6"/>
      <c r="Q10" s="33"/>
    </row>
    <row r="11" spans="1:17" ht="16.5">
      <c r="A11" s="7"/>
      <c r="B11" s="34" t="s">
        <v>18</v>
      </c>
      <c r="C11" s="66">
        <v>1840594552</v>
      </c>
      <c r="D11" s="67">
        <v>2000925744</v>
      </c>
      <c r="E11" s="68">
        <f t="shared" si="0"/>
        <v>160331192</v>
      </c>
      <c r="F11" s="66">
        <v>1932624182</v>
      </c>
      <c r="G11" s="67">
        <v>2104973881</v>
      </c>
      <c r="H11" s="68">
        <f t="shared" si="1"/>
        <v>172349699</v>
      </c>
      <c r="I11" s="68">
        <v>2214432531</v>
      </c>
      <c r="J11" s="35">
        <f t="shared" si="2"/>
        <v>8.71083704044344</v>
      </c>
      <c r="K11" s="36">
        <f t="shared" si="3"/>
        <v>8.91791071462439</v>
      </c>
      <c r="L11" s="86">
        <v>160331192</v>
      </c>
      <c r="M11" s="87">
        <v>172349699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501080148</v>
      </c>
      <c r="D13" s="64">
        <v>591940619</v>
      </c>
      <c r="E13" s="65">
        <f t="shared" si="0"/>
        <v>90860471</v>
      </c>
      <c r="F13" s="63">
        <v>526133868</v>
      </c>
      <c r="G13" s="64">
        <v>627524770</v>
      </c>
      <c r="H13" s="65">
        <f t="shared" si="1"/>
        <v>101390902</v>
      </c>
      <c r="I13" s="65">
        <v>1490185369</v>
      </c>
      <c r="J13" s="30">
        <f t="shared" si="2"/>
        <v>18.13292172173622</v>
      </c>
      <c r="K13" s="31">
        <f t="shared" si="3"/>
        <v>19.270932393198457</v>
      </c>
      <c r="L13" s="84">
        <v>411287766</v>
      </c>
      <c r="M13" s="85">
        <v>441511660</v>
      </c>
      <c r="N13" s="32">
        <f t="shared" si="4"/>
        <v>22.091702820063947</v>
      </c>
      <c r="O13" s="31">
        <f t="shared" si="5"/>
        <v>22.964490224335186</v>
      </c>
      <c r="P13" s="6"/>
      <c r="Q13" s="33"/>
    </row>
    <row r="14" spans="1:17" ht="12.75">
      <c r="A14" s="3"/>
      <c r="B14" s="29" t="s">
        <v>21</v>
      </c>
      <c r="C14" s="63">
        <v>94853280</v>
      </c>
      <c r="D14" s="64">
        <v>233922900</v>
      </c>
      <c r="E14" s="65">
        <f t="shared" si="0"/>
        <v>139069620</v>
      </c>
      <c r="F14" s="63">
        <v>99595944</v>
      </c>
      <c r="G14" s="64">
        <v>246086891</v>
      </c>
      <c r="H14" s="65">
        <f t="shared" si="1"/>
        <v>146490947</v>
      </c>
      <c r="I14" s="65">
        <v>258883410</v>
      </c>
      <c r="J14" s="30">
        <f t="shared" si="2"/>
        <v>146.61550976413255</v>
      </c>
      <c r="K14" s="31">
        <f t="shared" si="3"/>
        <v>147.08525379306613</v>
      </c>
      <c r="L14" s="84">
        <v>411287766</v>
      </c>
      <c r="M14" s="85">
        <v>441511660</v>
      </c>
      <c r="N14" s="32">
        <f t="shared" si="4"/>
        <v>33.813215830008424</v>
      </c>
      <c r="O14" s="31">
        <f t="shared" si="5"/>
        <v>33.1794061792162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411287766</v>
      </c>
      <c r="M15" s="85">
        <v>441511660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845208000</v>
      </c>
      <c r="D16" s="64">
        <v>914662987</v>
      </c>
      <c r="E16" s="65">
        <f t="shared" si="0"/>
        <v>69454987</v>
      </c>
      <c r="F16" s="63">
        <v>887468400</v>
      </c>
      <c r="G16" s="64">
        <v>962225463</v>
      </c>
      <c r="H16" s="65">
        <f t="shared" si="1"/>
        <v>74757063</v>
      </c>
      <c r="I16" s="65">
        <v>1012261187</v>
      </c>
      <c r="J16" s="30">
        <f t="shared" si="2"/>
        <v>8.217502318955807</v>
      </c>
      <c r="K16" s="31">
        <f t="shared" si="3"/>
        <v>8.423630970973162</v>
      </c>
      <c r="L16" s="84">
        <v>411287766</v>
      </c>
      <c r="M16" s="85">
        <v>441511660</v>
      </c>
      <c r="N16" s="32">
        <f t="shared" si="4"/>
        <v>16.887199849265635</v>
      </c>
      <c r="O16" s="31">
        <f t="shared" si="5"/>
        <v>16.93206992540129</v>
      </c>
      <c r="P16" s="6"/>
      <c r="Q16" s="33"/>
    </row>
    <row r="17" spans="1:17" ht="12.75">
      <c r="A17" s="3"/>
      <c r="B17" s="29" t="s">
        <v>23</v>
      </c>
      <c r="C17" s="63">
        <v>563221104</v>
      </c>
      <c r="D17" s="64">
        <v>675123792</v>
      </c>
      <c r="E17" s="65">
        <f t="shared" si="0"/>
        <v>111902688</v>
      </c>
      <c r="F17" s="63">
        <v>591382020</v>
      </c>
      <c r="G17" s="64">
        <v>710254768</v>
      </c>
      <c r="H17" s="65">
        <f t="shared" si="1"/>
        <v>118872748</v>
      </c>
      <c r="I17" s="65">
        <v>747214044</v>
      </c>
      <c r="J17" s="42">
        <f t="shared" si="2"/>
        <v>19.86834072893689</v>
      </c>
      <c r="K17" s="31">
        <f t="shared" si="3"/>
        <v>20.100839048167206</v>
      </c>
      <c r="L17" s="88">
        <v>411287766</v>
      </c>
      <c r="M17" s="85">
        <v>441511660</v>
      </c>
      <c r="N17" s="32">
        <f t="shared" si="4"/>
        <v>27.207881500661994</v>
      </c>
      <c r="O17" s="31">
        <f t="shared" si="5"/>
        <v>26.924033671047326</v>
      </c>
      <c r="P17" s="6"/>
      <c r="Q17" s="33"/>
    </row>
    <row r="18" spans="1:17" ht="16.5">
      <c r="A18" s="3"/>
      <c r="B18" s="34" t="s">
        <v>24</v>
      </c>
      <c r="C18" s="66">
        <v>2004362532</v>
      </c>
      <c r="D18" s="67">
        <v>2415650298</v>
      </c>
      <c r="E18" s="68">
        <f t="shared" si="0"/>
        <v>411287766</v>
      </c>
      <c r="F18" s="66">
        <v>2104580232</v>
      </c>
      <c r="G18" s="67">
        <v>2546091892</v>
      </c>
      <c r="H18" s="68">
        <f t="shared" si="1"/>
        <v>441511660</v>
      </c>
      <c r="I18" s="68">
        <v>3508544010</v>
      </c>
      <c r="J18" s="43">
        <f t="shared" si="2"/>
        <v>20.519629529774107</v>
      </c>
      <c r="K18" s="36">
        <f t="shared" si="3"/>
        <v>20.97860909680919</v>
      </c>
      <c r="L18" s="89">
        <v>411287766</v>
      </c>
      <c r="M18" s="87">
        <v>441511660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-163767980</v>
      </c>
      <c r="D19" s="73">
        <v>-414724554</v>
      </c>
      <c r="E19" s="74">
        <f t="shared" si="0"/>
        <v>-250956574</v>
      </c>
      <c r="F19" s="75">
        <v>-171956050</v>
      </c>
      <c r="G19" s="76">
        <v>-441118011</v>
      </c>
      <c r="H19" s="77">
        <f t="shared" si="1"/>
        <v>-269161961</v>
      </c>
      <c r="I19" s="77">
        <v>-1294111479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-56207900</v>
      </c>
      <c r="M22" s="85">
        <v>-59524038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65920750</v>
      </c>
      <c r="D23" s="64">
        <v>0</v>
      </c>
      <c r="E23" s="65">
        <f t="shared" si="0"/>
        <v>-65920750</v>
      </c>
      <c r="F23" s="63">
        <v>68971788</v>
      </c>
      <c r="G23" s="64">
        <v>0</v>
      </c>
      <c r="H23" s="65">
        <f t="shared" si="1"/>
        <v>-68971788</v>
      </c>
      <c r="I23" s="65">
        <v>0</v>
      </c>
      <c r="J23" s="30">
        <f t="shared" si="2"/>
        <v>-100</v>
      </c>
      <c r="K23" s="31">
        <f t="shared" si="3"/>
        <v>-100</v>
      </c>
      <c r="L23" s="84">
        <v>-56207900</v>
      </c>
      <c r="M23" s="85">
        <v>-59524038</v>
      </c>
      <c r="N23" s="32">
        <f t="shared" si="4"/>
        <v>117.28022217517466</v>
      </c>
      <c r="O23" s="31">
        <f t="shared" si="5"/>
        <v>115.8721590763046</v>
      </c>
      <c r="P23" s="6"/>
      <c r="Q23" s="33"/>
    </row>
    <row r="24" spans="1:17" ht="12.75">
      <c r="A24" s="7"/>
      <c r="B24" s="29" t="s">
        <v>29</v>
      </c>
      <c r="C24" s="63">
        <v>90650000</v>
      </c>
      <c r="D24" s="64">
        <v>100362850</v>
      </c>
      <c r="E24" s="65">
        <f t="shared" si="0"/>
        <v>9712850</v>
      </c>
      <c r="F24" s="63">
        <v>96542250</v>
      </c>
      <c r="G24" s="64">
        <v>105990000</v>
      </c>
      <c r="H24" s="65">
        <f t="shared" si="1"/>
        <v>9447750</v>
      </c>
      <c r="I24" s="65">
        <v>115575000</v>
      </c>
      <c r="J24" s="30">
        <f t="shared" si="2"/>
        <v>10.714671814671815</v>
      </c>
      <c r="K24" s="31">
        <f t="shared" si="3"/>
        <v>9.786129906854253</v>
      </c>
      <c r="L24" s="84">
        <v>-56207900</v>
      </c>
      <c r="M24" s="85">
        <v>-59524038</v>
      </c>
      <c r="N24" s="32">
        <f t="shared" si="4"/>
        <v>-17.280222175174664</v>
      </c>
      <c r="O24" s="31">
        <f t="shared" si="5"/>
        <v>-15.872159076304602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-56207900</v>
      </c>
      <c r="M25" s="85">
        <v>-59524038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156570750</v>
      </c>
      <c r="D26" s="67">
        <v>100362850</v>
      </c>
      <c r="E26" s="68">
        <f t="shared" si="0"/>
        <v>-56207900</v>
      </c>
      <c r="F26" s="66">
        <v>165514038</v>
      </c>
      <c r="G26" s="67">
        <v>105990000</v>
      </c>
      <c r="H26" s="68">
        <f t="shared" si="1"/>
        <v>-59524038</v>
      </c>
      <c r="I26" s="68">
        <v>115575000</v>
      </c>
      <c r="J26" s="43">
        <f t="shared" si="2"/>
        <v>-35.89936179011725</v>
      </c>
      <c r="K26" s="36">
        <f t="shared" si="3"/>
        <v>-35.96313564653652</v>
      </c>
      <c r="L26" s="89">
        <v>-56207900</v>
      </c>
      <c r="M26" s="87">
        <v>-59524038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75205000</v>
      </c>
      <c r="D28" s="64">
        <v>10862850</v>
      </c>
      <c r="E28" s="65">
        <f t="shared" si="0"/>
        <v>-64342150</v>
      </c>
      <c r="F28" s="63">
        <v>79950000</v>
      </c>
      <c r="G28" s="64">
        <v>0</v>
      </c>
      <c r="H28" s="65">
        <f t="shared" si="1"/>
        <v>-79950000</v>
      </c>
      <c r="I28" s="65">
        <v>5335000</v>
      </c>
      <c r="J28" s="30">
        <f t="shared" si="2"/>
        <v>-85.5556811382222</v>
      </c>
      <c r="K28" s="31">
        <f t="shared" si="3"/>
        <v>-100</v>
      </c>
      <c r="L28" s="84">
        <v>-14382900</v>
      </c>
      <c r="M28" s="85">
        <v>-42059038</v>
      </c>
      <c r="N28" s="32">
        <f t="shared" si="4"/>
        <v>447.35171627418674</v>
      </c>
      <c r="O28" s="31">
        <f t="shared" si="5"/>
        <v>190.0899397651463</v>
      </c>
      <c r="P28" s="6"/>
      <c r="Q28" s="33"/>
    </row>
    <row r="29" spans="1:17" ht="12.75">
      <c r="A29" s="7"/>
      <c r="B29" s="29" t="s">
        <v>33</v>
      </c>
      <c r="C29" s="63">
        <v>25000000</v>
      </c>
      <c r="D29" s="64">
        <v>23000000</v>
      </c>
      <c r="E29" s="65">
        <f t="shared" si="0"/>
        <v>-2000000</v>
      </c>
      <c r="F29" s="63">
        <v>26625000</v>
      </c>
      <c r="G29" s="64">
        <v>15000000</v>
      </c>
      <c r="H29" s="65">
        <f t="shared" si="1"/>
        <v>-11625000</v>
      </c>
      <c r="I29" s="65">
        <v>20000000</v>
      </c>
      <c r="J29" s="30">
        <f t="shared" si="2"/>
        <v>-8</v>
      </c>
      <c r="K29" s="31">
        <f t="shared" si="3"/>
        <v>-43.66197183098591</v>
      </c>
      <c r="L29" s="84">
        <v>-14382900</v>
      </c>
      <c r="M29" s="85">
        <v>-42059038</v>
      </c>
      <c r="N29" s="32">
        <f t="shared" si="4"/>
        <v>13.905401553233354</v>
      </c>
      <c r="O29" s="31">
        <f t="shared" si="5"/>
        <v>27.63971919662071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-14382900</v>
      </c>
      <c r="M30" s="85">
        <v>-42059038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10000000</v>
      </c>
      <c r="E31" s="65">
        <f t="shared" si="0"/>
        <v>10000000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-14382900</v>
      </c>
      <c r="M31" s="85">
        <v>-42059038</v>
      </c>
      <c r="N31" s="32">
        <f t="shared" si="4"/>
        <v>-69.52700776616678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56365750</v>
      </c>
      <c r="D32" s="64">
        <v>98325000</v>
      </c>
      <c r="E32" s="65">
        <f t="shared" si="0"/>
        <v>41959250</v>
      </c>
      <c r="F32" s="63">
        <v>58939038</v>
      </c>
      <c r="G32" s="64">
        <v>108455000</v>
      </c>
      <c r="H32" s="65">
        <f t="shared" si="1"/>
        <v>49515962</v>
      </c>
      <c r="I32" s="65">
        <v>127990460</v>
      </c>
      <c r="J32" s="30">
        <f t="shared" si="2"/>
        <v>74.44103910619481</v>
      </c>
      <c r="K32" s="31">
        <f t="shared" si="3"/>
        <v>84.0121652477599</v>
      </c>
      <c r="L32" s="84">
        <v>-14382900</v>
      </c>
      <c r="M32" s="85">
        <v>-42059038</v>
      </c>
      <c r="N32" s="32">
        <f t="shared" si="4"/>
        <v>-291.7301100612533</v>
      </c>
      <c r="O32" s="31">
        <f t="shared" si="5"/>
        <v>-117.72965896176703</v>
      </c>
      <c r="P32" s="6"/>
      <c r="Q32" s="33"/>
    </row>
    <row r="33" spans="1:17" ht="17.25" thickBot="1">
      <c r="A33" s="7"/>
      <c r="B33" s="57" t="s">
        <v>37</v>
      </c>
      <c r="C33" s="81">
        <v>156570750</v>
      </c>
      <c r="D33" s="82">
        <v>142187850</v>
      </c>
      <c r="E33" s="83">
        <f t="shared" si="0"/>
        <v>-14382900</v>
      </c>
      <c r="F33" s="81">
        <v>165514038</v>
      </c>
      <c r="G33" s="82">
        <v>123455000</v>
      </c>
      <c r="H33" s="83">
        <f t="shared" si="1"/>
        <v>-42059038</v>
      </c>
      <c r="I33" s="83">
        <v>153325460</v>
      </c>
      <c r="J33" s="58">
        <f t="shared" si="2"/>
        <v>-9.186198571572277</v>
      </c>
      <c r="K33" s="59">
        <f t="shared" si="3"/>
        <v>-25.411160592915994</v>
      </c>
      <c r="L33" s="96">
        <v>-14382900</v>
      </c>
      <c r="M33" s="97">
        <v>-42059038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99"/>
      <c r="Q1" s="1"/>
      <c r="R1" s="1"/>
    </row>
    <row r="2" spans="1:16" ht="15.75" customHeight="1">
      <c r="A2" s="100"/>
      <c r="B2" s="109" t="s">
        <v>49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6.5">
      <c r="A3" s="98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6.5">
      <c r="A4" s="101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1.5" customHeight="1">
      <c r="A5" s="3"/>
      <c r="B5" s="4"/>
      <c r="C5" s="110" t="s">
        <v>3</v>
      </c>
      <c r="D5" s="111"/>
      <c r="E5" s="112"/>
      <c r="F5" s="113" t="s">
        <v>4</v>
      </c>
      <c r="G5" s="114"/>
      <c r="H5" s="115"/>
      <c r="I5" s="5" t="s">
        <v>5</v>
      </c>
      <c r="J5" s="107" t="s">
        <v>6</v>
      </c>
      <c r="K5" s="108"/>
      <c r="L5" s="107"/>
      <c r="M5" s="108"/>
      <c r="N5" s="116" t="s">
        <v>7</v>
      </c>
      <c r="O5" s="117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-299883620</v>
      </c>
      <c r="M8" s="85">
        <v>-356937900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2921360</v>
      </c>
      <c r="D9" s="64">
        <v>2471920</v>
      </c>
      <c r="E9" s="65">
        <f>($D9-$C9)</f>
        <v>-449440</v>
      </c>
      <c r="F9" s="63">
        <v>3096650</v>
      </c>
      <c r="G9" s="64">
        <v>2620240</v>
      </c>
      <c r="H9" s="65">
        <f>($G9-$F9)</f>
        <v>-476410</v>
      </c>
      <c r="I9" s="65">
        <v>2777450</v>
      </c>
      <c r="J9" s="30">
        <f>IF($C9=0,0,($E9/$C9)*100)</f>
        <v>-15.384615384615385</v>
      </c>
      <c r="K9" s="31">
        <f>IF($F9=0,0,($H9/$F9)*100)</f>
        <v>-15.384689906834806</v>
      </c>
      <c r="L9" s="84">
        <v>-299883620</v>
      </c>
      <c r="M9" s="85">
        <v>-356937900</v>
      </c>
      <c r="N9" s="32">
        <f>IF($L9=0,0,($E9/$L9)*100)</f>
        <v>0.14987147347360952</v>
      </c>
      <c r="O9" s="31">
        <f>IF($M9=0,0,($H9/$M9)*100)</f>
        <v>0.13347139656506077</v>
      </c>
      <c r="P9" s="6"/>
      <c r="Q9" s="33"/>
    </row>
    <row r="10" spans="1:17" ht="12.75">
      <c r="A10" s="3"/>
      <c r="B10" s="29" t="s">
        <v>17</v>
      </c>
      <c r="C10" s="63">
        <v>631472210</v>
      </c>
      <c r="D10" s="64">
        <v>332038030</v>
      </c>
      <c r="E10" s="65">
        <f aca="true" t="shared" si="0" ref="E10:E33">($D10-$C10)</f>
        <v>-299434180</v>
      </c>
      <c r="F10" s="63">
        <v>692848380</v>
      </c>
      <c r="G10" s="64">
        <v>336386890</v>
      </c>
      <c r="H10" s="65">
        <f aca="true" t="shared" si="1" ref="H10:H33">($G10-$F10)</f>
        <v>-356461490</v>
      </c>
      <c r="I10" s="65">
        <v>346851330</v>
      </c>
      <c r="J10" s="30">
        <f aca="true" t="shared" si="2" ref="J10:J33">IF($C10=0,0,($E10/$C10)*100)</f>
        <v>-47.41842558677285</v>
      </c>
      <c r="K10" s="31">
        <f aca="true" t="shared" si="3" ref="K10:K33">IF($F10=0,0,($H10/$F10)*100)</f>
        <v>-51.448700796558114</v>
      </c>
      <c r="L10" s="84">
        <v>-299883620</v>
      </c>
      <c r="M10" s="85">
        <v>-356937900</v>
      </c>
      <c r="N10" s="32">
        <f aca="true" t="shared" si="4" ref="N10:N33">IF($L10=0,0,($E10/$L10)*100)</f>
        <v>99.85012852652639</v>
      </c>
      <c r="O10" s="31">
        <f aca="true" t="shared" si="5" ref="O10:O33">IF($M10=0,0,($H10/$M10)*100)</f>
        <v>99.86652860343493</v>
      </c>
      <c r="P10" s="6"/>
      <c r="Q10" s="33"/>
    </row>
    <row r="11" spans="1:17" ht="16.5">
      <c r="A11" s="7"/>
      <c r="B11" s="34" t="s">
        <v>18</v>
      </c>
      <c r="C11" s="66">
        <v>634393570</v>
      </c>
      <c r="D11" s="67">
        <v>334509950</v>
      </c>
      <c r="E11" s="68">
        <f t="shared" si="0"/>
        <v>-299883620</v>
      </c>
      <c r="F11" s="66">
        <v>695945030</v>
      </c>
      <c r="G11" s="67">
        <v>339007130</v>
      </c>
      <c r="H11" s="68">
        <f t="shared" si="1"/>
        <v>-356937900</v>
      </c>
      <c r="I11" s="68">
        <v>349628780</v>
      </c>
      <c r="J11" s="35">
        <f t="shared" si="2"/>
        <v>-47.27091102137116</v>
      </c>
      <c r="K11" s="36">
        <f t="shared" si="3"/>
        <v>-51.288231773133</v>
      </c>
      <c r="L11" s="86">
        <v>-299883620</v>
      </c>
      <c r="M11" s="87">
        <v>-356937900</v>
      </c>
      <c r="N11" s="37">
        <f t="shared" si="4"/>
        <v>100</v>
      </c>
      <c r="O11" s="36">
        <f t="shared" si="5"/>
        <v>100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163087980</v>
      </c>
      <c r="D13" s="64">
        <v>178247871</v>
      </c>
      <c r="E13" s="65">
        <f t="shared" si="0"/>
        <v>15159891</v>
      </c>
      <c r="F13" s="63">
        <v>172873310</v>
      </c>
      <c r="G13" s="64">
        <v>188942790</v>
      </c>
      <c r="H13" s="65">
        <f t="shared" si="1"/>
        <v>16069480</v>
      </c>
      <c r="I13" s="65">
        <v>200279380</v>
      </c>
      <c r="J13" s="30">
        <f t="shared" si="2"/>
        <v>9.295529321044997</v>
      </c>
      <c r="K13" s="31">
        <f t="shared" si="3"/>
        <v>9.295523988058076</v>
      </c>
      <c r="L13" s="84">
        <v>-281682940</v>
      </c>
      <c r="M13" s="85">
        <v>-316816900</v>
      </c>
      <c r="N13" s="32">
        <f t="shared" si="4"/>
        <v>-5.381898882481133</v>
      </c>
      <c r="O13" s="31">
        <f t="shared" si="5"/>
        <v>-5.072166289108946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-281682940</v>
      </c>
      <c r="M14" s="85">
        <v>-316816900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-281682940</v>
      </c>
      <c r="M15" s="85">
        <v>-316816900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-281682940</v>
      </c>
      <c r="M16" s="85">
        <v>-316816900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476476880</v>
      </c>
      <c r="D17" s="64">
        <v>179634049</v>
      </c>
      <c r="E17" s="65">
        <f t="shared" si="0"/>
        <v>-296842831</v>
      </c>
      <c r="F17" s="63">
        <v>518146910</v>
      </c>
      <c r="G17" s="64">
        <v>185260530</v>
      </c>
      <c r="H17" s="65">
        <f t="shared" si="1"/>
        <v>-332886380</v>
      </c>
      <c r="I17" s="65">
        <v>188549605</v>
      </c>
      <c r="J17" s="42">
        <f t="shared" si="2"/>
        <v>-62.29952458553708</v>
      </c>
      <c r="K17" s="31">
        <f t="shared" si="3"/>
        <v>-64.24555923724412</v>
      </c>
      <c r="L17" s="88">
        <v>-281682940</v>
      </c>
      <c r="M17" s="85">
        <v>-316816900</v>
      </c>
      <c r="N17" s="32">
        <f t="shared" si="4"/>
        <v>105.38189888248112</v>
      </c>
      <c r="O17" s="31">
        <f t="shared" si="5"/>
        <v>105.07216628910894</v>
      </c>
      <c r="P17" s="6"/>
      <c r="Q17" s="33"/>
    </row>
    <row r="18" spans="1:17" ht="16.5">
      <c r="A18" s="3"/>
      <c r="B18" s="34" t="s">
        <v>24</v>
      </c>
      <c r="C18" s="66">
        <v>639564860</v>
      </c>
      <c r="D18" s="67">
        <v>357881920</v>
      </c>
      <c r="E18" s="68">
        <f t="shared" si="0"/>
        <v>-281682940</v>
      </c>
      <c r="F18" s="66">
        <v>691020220</v>
      </c>
      <c r="G18" s="67">
        <v>374203320</v>
      </c>
      <c r="H18" s="68">
        <f t="shared" si="1"/>
        <v>-316816900</v>
      </c>
      <c r="I18" s="68">
        <v>388828985</v>
      </c>
      <c r="J18" s="43">
        <f t="shared" si="2"/>
        <v>-44.04290442098398</v>
      </c>
      <c r="K18" s="36">
        <f t="shared" si="3"/>
        <v>-45.8477032698117</v>
      </c>
      <c r="L18" s="89">
        <v>-281682940</v>
      </c>
      <c r="M18" s="87">
        <v>-316816900</v>
      </c>
      <c r="N18" s="37">
        <f t="shared" si="4"/>
        <v>100</v>
      </c>
      <c r="O18" s="36">
        <f t="shared" si="5"/>
        <v>100</v>
      </c>
      <c r="P18" s="6"/>
      <c r="Q18" s="38"/>
    </row>
    <row r="19" spans="1:17" ht="16.5">
      <c r="A19" s="44"/>
      <c r="B19" s="45" t="s">
        <v>25</v>
      </c>
      <c r="C19" s="72">
        <v>-5171290</v>
      </c>
      <c r="D19" s="73">
        <v>-23371970</v>
      </c>
      <c r="E19" s="74">
        <f t="shared" si="0"/>
        <v>-18200680</v>
      </c>
      <c r="F19" s="75">
        <v>4924810</v>
      </c>
      <c r="G19" s="76">
        <v>-35196190</v>
      </c>
      <c r="H19" s="77">
        <f t="shared" si="1"/>
        <v>-40121000</v>
      </c>
      <c r="I19" s="77">
        <v>-39200205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48286185</v>
      </c>
      <c r="M22" s="85">
        <v>-9050000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14516865</v>
      </c>
      <c r="D23" s="64">
        <v>0</v>
      </c>
      <c r="E23" s="65">
        <f t="shared" si="0"/>
        <v>-14516865</v>
      </c>
      <c r="F23" s="63">
        <v>9050000</v>
      </c>
      <c r="G23" s="64">
        <v>0</v>
      </c>
      <c r="H23" s="65">
        <f t="shared" si="1"/>
        <v>-9050000</v>
      </c>
      <c r="I23" s="65">
        <v>0</v>
      </c>
      <c r="J23" s="30">
        <f t="shared" si="2"/>
        <v>-100</v>
      </c>
      <c r="K23" s="31">
        <f t="shared" si="3"/>
        <v>-100</v>
      </c>
      <c r="L23" s="84">
        <v>48286185</v>
      </c>
      <c r="M23" s="85">
        <v>-9050000</v>
      </c>
      <c r="N23" s="32">
        <f t="shared" si="4"/>
        <v>-30.064220231935906</v>
      </c>
      <c r="O23" s="31">
        <f t="shared" si="5"/>
        <v>100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62803050</v>
      </c>
      <c r="E24" s="65">
        <f t="shared" si="0"/>
        <v>62803050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48286185</v>
      </c>
      <c r="M24" s="85">
        <v>-9050000</v>
      </c>
      <c r="N24" s="32">
        <f t="shared" si="4"/>
        <v>130.0642202319359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48286185</v>
      </c>
      <c r="M25" s="85">
        <v>-9050000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v>14516865</v>
      </c>
      <c r="D26" s="67">
        <v>62803050</v>
      </c>
      <c r="E26" s="68">
        <f t="shared" si="0"/>
        <v>48286185</v>
      </c>
      <c r="F26" s="66">
        <v>9050000</v>
      </c>
      <c r="G26" s="67">
        <v>0</v>
      </c>
      <c r="H26" s="68">
        <f t="shared" si="1"/>
        <v>-9050000</v>
      </c>
      <c r="I26" s="68">
        <v>0</v>
      </c>
      <c r="J26" s="43">
        <f t="shared" si="2"/>
        <v>332.62129943345207</v>
      </c>
      <c r="K26" s="36">
        <f t="shared" si="3"/>
        <v>-100</v>
      </c>
      <c r="L26" s="89">
        <v>48286185</v>
      </c>
      <c r="M26" s="87">
        <v>-9050000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29422232</v>
      </c>
      <c r="M28" s="85">
        <v>500000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29422232</v>
      </c>
      <c r="M29" s="85">
        <v>500000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29422232</v>
      </c>
      <c r="M30" s="85">
        <v>500000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29422232</v>
      </c>
      <c r="M31" s="85">
        <v>500000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14516865</v>
      </c>
      <c r="D32" s="64">
        <v>43939097</v>
      </c>
      <c r="E32" s="65">
        <f t="shared" si="0"/>
        <v>29422232</v>
      </c>
      <c r="F32" s="63">
        <v>9050000</v>
      </c>
      <c r="G32" s="64">
        <v>9550000</v>
      </c>
      <c r="H32" s="65">
        <f t="shared" si="1"/>
        <v>500000</v>
      </c>
      <c r="I32" s="65">
        <v>9000000</v>
      </c>
      <c r="J32" s="30">
        <f t="shared" si="2"/>
        <v>202.67621142719173</v>
      </c>
      <c r="K32" s="31">
        <f t="shared" si="3"/>
        <v>5.524861878453039</v>
      </c>
      <c r="L32" s="84">
        <v>29422232</v>
      </c>
      <c r="M32" s="85">
        <v>500000</v>
      </c>
      <c r="N32" s="32">
        <f t="shared" si="4"/>
        <v>100</v>
      </c>
      <c r="O32" s="31">
        <f t="shared" si="5"/>
        <v>100</v>
      </c>
      <c r="P32" s="6"/>
      <c r="Q32" s="33"/>
    </row>
    <row r="33" spans="1:17" ht="17.25" thickBot="1">
      <c r="A33" s="7"/>
      <c r="B33" s="57" t="s">
        <v>37</v>
      </c>
      <c r="C33" s="81">
        <v>14516865</v>
      </c>
      <c r="D33" s="82">
        <v>43939097</v>
      </c>
      <c r="E33" s="83">
        <f t="shared" si="0"/>
        <v>29422232</v>
      </c>
      <c r="F33" s="81">
        <v>9050000</v>
      </c>
      <c r="G33" s="82">
        <v>9550000</v>
      </c>
      <c r="H33" s="83">
        <f t="shared" si="1"/>
        <v>500000</v>
      </c>
      <c r="I33" s="83">
        <v>9000000</v>
      </c>
      <c r="J33" s="58">
        <f t="shared" si="2"/>
        <v>202.67621142719173</v>
      </c>
      <c r="K33" s="59">
        <f t="shared" si="3"/>
        <v>5.524861878453039</v>
      </c>
      <c r="L33" s="96">
        <v>29422232</v>
      </c>
      <c r="M33" s="97">
        <v>500000</v>
      </c>
      <c r="N33" s="60">
        <f t="shared" si="4"/>
        <v>100</v>
      </c>
      <c r="O33" s="59">
        <f t="shared" si="5"/>
        <v>100</v>
      </c>
      <c r="P33" s="6"/>
      <c r="Q33" s="38"/>
    </row>
    <row r="34" spans="1:16" ht="16.5" customHeight="1">
      <c r="A34" s="61"/>
      <c r="B34" s="104" t="s">
        <v>38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1:16" ht="16.5" customHeight="1">
      <c r="A35" s="62"/>
      <c r="B35" s="106" t="s">
        <v>39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1:16" ht="16.5" customHeight="1">
      <c r="A36" s="62"/>
      <c r="B36" s="106" t="s">
        <v>40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1:16" ht="16.5" customHeight="1">
      <c r="A37" s="62"/>
      <c r="B37" s="106" t="s">
        <v>41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1:16" ht="16.5" customHeight="1">
      <c r="A38" s="6"/>
      <c r="B38" s="106" t="s">
        <v>42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C5:E5"/>
    <mergeCell ref="F5:H5"/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2019-11-11T11:55:38Z</dcterms:created>
  <dcterms:modified xsi:type="dcterms:W3CDTF">2019-11-11T11:56:23Z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